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745"/>
  </bookViews>
  <sheets>
    <sheet name="источники" sheetId="11" r:id="rId1"/>
    <sheet name="доходы" sheetId="16" r:id="rId2"/>
    <sheet name="функц" sheetId="19" r:id="rId3"/>
    <sheet name="ВЕДОМСТВ" sheetId="12" r:id="rId4"/>
    <sheet name="муниц прогр" sheetId="20" r:id="rId5"/>
    <sheet name="резервный фонд" sheetId="21" r:id="rId6"/>
  </sheets>
  <definedNames>
    <definedName name="_xlnm._FilterDatabase" localSheetId="3" hidden="1">ВЕДОМСТВ!$A$11:$I$675</definedName>
    <definedName name="_xlnm._FilterDatabase" localSheetId="1" hidden="1">доходы!$A$7:$G$82</definedName>
    <definedName name="_xlnm._FilterDatabase" localSheetId="2" hidden="1">функц!$A$10:$H$567</definedName>
    <definedName name="_xlnm.Print_Titles" localSheetId="3">ВЕДОМСТВ!$9:$11</definedName>
    <definedName name="_xlnm.Print_Titles" localSheetId="1">доходы!$7:$7</definedName>
    <definedName name="_xlnm.Print_Titles" localSheetId="4">'муниц прогр'!$7:$7</definedName>
    <definedName name="_xlnm.Print_Titles" localSheetId="2">функц!$8:$10</definedName>
    <definedName name="_xlnm.Print_Area" localSheetId="3">ВЕДОМСТВ!$A$1:$I$675</definedName>
    <definedName name="_xlnm.Print_Area" localSheetId="1">доходы!$A$1:$E$86</definedName>
    <definedName name="_xlnm.Print_Area" localSheetId="0">источники!$A$1:$D$18</definedName>
    <definedName name="_xlnm.Print_Area" localSheetId="4">'муниц прогр'!$A$1:$F$56</definedName>
    <definedName name="_xlnm.Print_Area" localSheetId="5">'резервный фонд'!$A$1:$E$27</definedName>
    <definedName name="_xlnm.Print_Area" localSheetId="2">функц!$A$1:$H$567</definedName>
  </definedNames>
  <calcPr calcId="125725"/>
</workbook>
</file>

<file path=xl/calcChain.xml><?xml version="1.0" encoding="utf-8"?>
<calcChain xmlns="http://schemas.openxmlformats.org/spreadsheetml/2006/main">
  <c r="D13" i="11"/>
  <c r="D12"/>
  <c r="D11" s="1"/>
  <c r="C13"/>
  <c r="C12"/>
  <c r="C27" i="21"/>
  <c r="E10" i="16" l="1"/>
  <c r="E12"/>
  <c r="E14"/>
  <c r="E15"/>
  <c r="E16"/>
  <c r="E18"/>
  <c r="E19"/>
  <c r="E20"/>
  <c r="E26"/>
  <c r="E28"/>
  <c r="E30"/>
  <c r="E31"/>
  <c r="E34"/>
  <c r="E36"/>
  <c r="E37"/>
  <c r="E38"/>
  <c r="E43"/>
  <c r="E44"/>
  <c r="E46"/>
  <c r="E47"/>
  <c r="E48"/>
  <c r="E49"/>
  <c r="E50"/>
  <c r="E51"/>
  <c r="E52"/>
  <c r="E53"/>
  <c r="E55"/>
  <c r="E56"/>
  <c r="E57"/>
  <c r="E58"/>
  <c r="E59"/>
  <c r="E60"/>
  <c r="E61"/>
  <c r="E62"/>
  <c r="E63"/>
  <c r="E65"/>
  <c r="E66"/>
  <c r="E67"/>
  <c r="E70"/>
  <c r="E71"/>
  <c r="E72"/>
  <c r="E73"/>
  <c r="E74"/>
  <c r="E75"/>
  <c r="E76"/>
  <c r="E77"/>
  <c r="E78"/>
  <c r="E79"/>
  <c r="E80"/>
  <c r="E81"/>
  <c r="E83"/>
  <c r="E85"/>
  <c r="D42"/>
  <c r="C42"/>
  <c r="C54"/>
  <c r="C45" s="1"/>
  <c r="D84"/>
  <c r="C84"/>
  <c r="C82"/>
  <c r="D69"/>
  <c r="E69" s="1"/>
  <c r="C68"/>
  <c r="C64" s="1"/>
  <c r="D54"/>
  <c r="D45" s="1"/>
  <c r="D35"/>
  <c r="E35" s="1"/>
  <c r="C35"/>
  <c r="D33"/>
  <c r="D32" s="1"/>
  <c r="C33"/>
  <c r="D29"/>
  <c r="E29" s="1"/>
  <c r="C29"/>
  <c r="D27"/>
  <c r="E27" s="1"/>
  <c r="C27"/>
  <c r="D25"/>
  <c r="E25" s="1"/>
  <c r="C25"/>
  <c r="C24"/>
  <c r="E24" s="1"/>
  <c r="C23"/>
  <c r="E23" s="1"/>
  <c r="D22"/>
  <c r="D17"/>
  <c r="E17" s="1"/>
  <c r="C17"/>
  <c r="D13"/>
  <c r="E13" s="1"/>
  <c r="C13"/>
  <c r="D11"/>
  <c r="E11" s="1"/>
  <c r="C11"/>
  <c r="D9"/>
  <c r="I13" i="12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H11" i="19"/>
  <c r="H12"/>
  <c r="H13"/>
  <c r="H14"/>
  <c r="H15"/>
  <c r="H16"/>
  <c r="H567"/>
  <c r="C11" i="11"/>
  <c r="C22" i="16" l="1"/>
  <c r="C21" s="1"/>
  <c r="C32"/>
  <c r="E32" s="1"/>
  <c r="D68"/>
  <c r="D64" s="1"/>
  <c r="E64" s="1"/>
  <c r="E42"/>
  <c r="E84"/>
  <c r="E54"/>
  <c r="E68"/>
  <c r="D21"/>
  <c r="E45"/>
  <c r="D8"/>
  <c r="E33"/>
  <c r="E21"/>
  <c r="E22"/>
  <c r="C41"/>
  <c r="C40" s="1"/>
  <c r="C9"/>
  <c r="E9" s="1"/>
  <c r="D82"/>
  <c r="D16" i="11"/>
  <c r="D8"/>
  <c r="C16"/>
  <c r="C8"/>
  <c r="C18" s="1"/>
  <c r="C8" i="16" l="1"/>
  <c r="E8" s="1"/>
  <c r="D41"/>
  <c r="E82"/>
  <c r="C86"/>
  <c r="D18" i="11"/>
  <c r="D40" i="16" l="1"/>
  <c r="E41"/>
  <c r="D86" l="1"/>
  <c r="E86" s="1"/>
  <c r="E40"/>
  <c r="F55" i="20"/>
  <c r="E54"/>
  <c r="F54" s="1"/>
  <c r="D54"/>
  <c r="F53"/>
  <c r="F52"/>
  <c r="E50"/>
  <c r="D50"/>
  <c r="F49"/>
  <c r="F48"/>
  <c r="F47"/>
  <c r="E45"/>
  <c r="D45"/>
  <c r="F44"/>
  <c r="F43"/>
  <c r="F42"/>
  <c r="E40"/>
  <c r="D40"/>
  <c r="F40" s="1"/>
  <c r="F39"/>
  <c r="F38"/>
  <c r="F37"/>
  <c r="F36"/>
  <c r="F35"/>
  <c r="E33"/>
  <c r="D33"/>
  <c r="F32"/>
  <c r="F31"/>
  <c r="F30"/>
  <c r="E28"/>
  <c r="D28"/>
  <c r="F27"/>
  <c r="F26"/>
  <c r="F25"/>
  <c r="F24"/>
  <c r="F23"/>
  <c r="F22"/>
  <c r="F21"/>
  <c r="F20"/>
  <c r="E18"/>
  <c r="D18"/>
  <c r="F17"/>
  <c r="F16"/>
  <c r="F15"/>
  <c r="F14"/>
  <c r="E12"/>
  <c r="D12"/>
  <c r="F11"/>
  <c r="F10"/>
  <c r="E8"/>
  <c r="D8"/>
  <c r="F50" l="1"/>
  <c r="F45"/>
  <c r="F33"/>
  <c r="F28"/>
  <c r="D56"/>
  <c r="F18"/>
  <c r="F12"/>
  <c r="E56"/>
  <c r="F8"/>
  <c r="F56" l="1"/>
  <c r="H566" i="19" l="1"/>
  <c r="H565"/>
  <c r="H564"/>
  <c r="H563"/>
  <c r="H562"/>
  <c r="H561"/>
  <c r="H560"/>
  <c r="H559"/>
  <c r="H558"/>
  <c r="H557"/>
  <c r="H556"/>
  <c r="H555"/>
  <c r="H554"/>
  <c r="H552"/>
  <c r="H551"/>
  <c r="H550"/>
  <c r="H549"/>
  <c r="H547"/>
  <c r="H546"/>
  <c r="H545"/>
  <c r="H544"/>
  <c r="H543"/>
  <c r="H542"/>
  <c r="H541"/>
  <c r="H540"/>
  <c r="H539"/>
  <c r="H538"/>
  <c r="H537"/>
  <c r="H536"/>
  <c r="H535"/>
  <c r="H534"/>
  <c r="H533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36"/>
  <c r="H335"/>
  <c r="H334"/>
  <c r="H333"/>
  <c r="H332"/>
  <c r="H331"/>
  <c r="H330"/>
  <c r="H329"/>
  <c r="H328"/>
  <c r="H327"/>
  <c r="H326"/>
  <c r="H325"/>
  <c r="H324"/>
  <c r="H323"/>
  <c r="H322"/>
  <c r="H320"/>
  <c r="H319"/>
  <c r="H318"/>
  <c r="H317"/>
  <c r="H316"/>
  <c r="H315"/>
  <c r="H314"/>
  <c r="H313"/>
  <c r="H312"/>
  <c r="H311"/>
  <c r="H310"/>
  <c r="H309"/>
  <c r="H308"/>
  <c r="H302"/>
  <c r="H301"/>
  <c r="H300"/>
  <c r="H299"/>
  <c r="H292"/>
  <c r="H291"/>
  <c r="H290"/>
  <c r="H289"/>
  <c r="H286"/>
  <c r="H285"/>
  <c r="H284"/>
  <c r="H281"/>
  <c r="H280"/>
  <c r="H279"/>
  <c r="H278"/>
  <c r="H277"/>
  <c r="H276"/>
  <c r="H275"/>
  <c r="H274"/>
  <c r="H273"/>
  <c r="H272"/>
  <c r="H271"/>
  <c r="H270"/>
  <c r="H269"/>
  <c r="H268"/>
  <c r="H267"/>
  <c r="H260"/>
  <c r="H259"/>
  <c r="H258"/>
  <c r="H257"/>
  <c r="H256"/>
  <c r="H255"/>
  <c r="H254"/>
  <c r="H253"/>
  <c r="H252"/>
  <c r="H249"/>
  <c r="H248"/>
  <c r="H247"/>
  <c r="H246"/>
  <c r="H245"/>
  <c r="H244"/>
  <c r="H242"/>
  <c r="H241"/>
  <c r="H240"/>
  <c r="H239"/>
  <c r="H236"/>
  <c r="H235"/>
  <c r="H232"/>
  <c r="H231"/>
  <c r="H230"/>
  <c r="H229"/>
  <c r="H228"/>
  <c r="H227"/>
  <c r="H226"/>
  <c r="H223"/>
  <c r="H222"/>
  <c r="H221"/>
  <c r="H220"/>
  <c r="H219"/>
  <c r="H218"/>
  <c r="H217"/>
  <c r="H216"/>
  <c r="H215"/>
  <c r="H214"/>
  <c r="H213"/>
  <c r="H209"/>
  <c r="H208"/>
  <c r="H207"/>
  <c r="H206"/>
  <c r="H205"/>
  <c r="H204"/>
  <c r="H203"/>
  <c r="H202"/>
  <c r="H201"/>
  <c r="H200"/>
  <c r="H197"/>
  <c r="H196"/>
  <c r="H194"/>
  <c r="H193"/>
  <c r="H192"/>
  <c r="H191"/>
  <c r="H190"/>
  <c r="H189"/>
  <c r="H188"/>
  <c r="H187"/>
  <c r="H186"/>
  <c r="H185"/>
  <c r="H184"/>
  <c r="H183"/>
  <c r="H176"/>
  <c r="H175"/>
  <c r="H174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7"/>
  <c r="H146"/>
  <c r="H145"/>
  <c r="H144"/>
  <c r="H143"/>
  <c r="H142"/>
  <c r="H137"/>
  <c r="H136"/>
  <c r="H135"/>
  <c r="H134"/>
  <c r="H132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5"/>
  <c r="H74"/>
  <c r="H73"/>
  <c r="H72"/>
  <c r="H70"/>
  <c r="H69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6"/>
  <c r="H25"/>
  <c r="H24"/>
  <c r="H23"/>
  <c r="H22"/>
  <c r="H21"/>
  <c r="H20"/>
  <c r="H19"/>
  <c r="H18"/>
  <c r="H17"/>
  <c r="H76" l="1"/>
  <c r="H133"/>
  <c r="H195"/>
  <c r="H212"/>
  <c r="H243"/>
  <c r="H266"/>
  <c r="H476"/>
  <c r="H27"/>
  <c r="H71"/>
  <c r="H77"/>
  <c r="H415"/>
  <c r="H265"/>
  <c r="H287"/>
  <c r="I12" i="12" l="1"/>
</calcChain>
</file>

<file path=xl/sharedStrings.xml><?xml version="1.0" encoding="utf-8"?>
<sst xmlns="http://schemas.openxmlformats.org/spreadsheetml/2006/main" count="3276" uniqueCount="710">
  <si>
    <t>730</t>
  </si>
  <si>
    <t>Обслуживание муниципального долга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</si>
  <si>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</si>
  <si>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</si>
  <si>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</si>
  <si>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</si>
  <si>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</si>
  <si>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</si>
  <si>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</si>
  <si>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</si>
  <si>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244</t>
  </si>
  <si>
    <t>0810120070</t>
  </si>
  <si>
    <t>Прочая закупка товаров, работ и услуг для обеспечения государственных (муниципальных) нужд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</si>
  <si>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</si>
  <si>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</si>
  <si>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</si>
  <si>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</si>
  <si>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</si>
  <si>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</si>
  <si>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</si>
  <si>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852</t>
  </si>
  <si>
    <t>Уплата прочих налогов, сборов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</si>
  <si>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</si>
  <si>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</si>
  <si>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313</t>
  </si>
  <si>
    <t>Пособия, компенсации, меры социальной поддержки по публичным нормативным обязательствам</t>
  </si>
  <si>
    <t>122</t>
  </si>
  <si>
    <t>Иные выплаты персоналу государственных (муниципальных) органов, за исключением фонда оплаты труда</t>
  </si>
  <si>
    <t>7600000000</t>
  </si>
  <si>
    <t>0730176040</t>
  </si>
  <si>
    <t>851</t>
  </si>
  <si>
    <t>Уплата налога на имущество организаций и земельного налога</t>
  </si>
  <si>
    <t>242</t>
  </si>
  <si>
    <t>Закупка товаров, работ, услуг в сфере информационно-коммуникационных технологий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</si>
  <si>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</si>
  <si>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</si>
  <si>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</si>
  <si>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0700000000</t>
  </si>
  <si>
    <t>Муниципальная программа «Социальная поддержка населения города Кызыла на 2015-2017 годы»</t>
  </si>
  <si>
    <t>Другие вопросы в области социальной политики</t>
  </si>
  <si>
    <t>0720176070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</si>
  <si>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</si>
  <si>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</si>
  <si>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</si>
  <si>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</si>
  <si>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</si>
  <si>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</si>
  <si>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</si>
  <si>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0500000000</t>
  </si>
  <si>
    <t>Муниципальная программа «Развитие образования в городе Кызыле на 2015-2017 годы»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</si>
  <si>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</si>
  <si>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</si>
  <si>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</si>
  <si>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</si>
  <si>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</si>
  <si>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</si>
  <si>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</si>
  <si>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</si>
  <si>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</si>
  <si>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</si>
  <si>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</si>
  <si>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</si>
  <si>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</si>
  <si>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</si>
  <si>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</si>
  <si>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</si>
  <si>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</si>
  <si>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</si>
  <si>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</si>
  <si>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</si>
  <si>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</si>
  <si>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412</t>
  </si>
  <si>
    <t>0710100110</t>
  </si>
  <si>
    <t>Бюджетные инвестиции на приобретение объектов недвижимого имущества в государственную (муниципальную) собственность</t>
  </si>
  <si>
    <t>322</t>
  </si>
  <si>
    <t>Субсидии гражданам на приобретение жилья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</si>
  <si>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</si>
  <si>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</si>
  <si>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</si>
  <si>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0360100000</t>
  </si>
  <si>
    <t>Основное мероприятие «Обеспечение доступной городской среды для инвалидов и других маломобильных групп населения города Кызыла»</t>
  </si>
  <si>
    <t>0360000000</t>
  </si>
  <si>
    <t xml:space="preserve">Подпрограмма «Развитие доступной городской среды для инвалидов и других маломобильных групп населения города Кызыла на 2016-2017 годы» 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</si>
  <si>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</si>
  <si>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</si>
  <si>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Социальное обеспечение населения</t>
  </si>
  <si>
    <t>853</t>
  </si>
  <si>
    <t>Уплата иных платежей</t>
  </si>
  <si>
    <t>111</t>
  </si>
  <si>
    <t>Фонд оплаты труда казенных учреждений и взносы по обязательному социальному страхованию</t>
  </si>
  <si>
    <t>8500000000</t>
  </si>
  <si>
    <t>Социальное обслуживание населения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</si>
  <si>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</si>
  <si>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</si>
  <si>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</si>
  <si>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</si>
  <si>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</si>
  <si>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</si>
  <si>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</si>
  <si>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</si>
  <si>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</si>
  <si>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</si>
  <si>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</si>
  <si>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</si>
  <si>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0620000000</t>
  </si>
  <si>
    <t>Подпрограмма «Централизованная библиотечная система»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</si>
  <si>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</si>
  <si>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</si>
  <si>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</si>
  <si>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</si>
  <si>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</si>
  <si>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</si>
  <si>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</si>
  <si>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</si>
  <si>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9020000000</t>
  </si>
  <si>
    <t>Учреждения по ведению финансово-экономической политики муниципальных органов власти и муниципальных учреждений города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</si>
  <si>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</si>
  <si>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</si>
  <si>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</si>
  <si>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</si>
  <si>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112</t>
  </si>
  <si>
    <t>Иные выплаты персоналу казенных учреждений, за исключением фонда оплаты труда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</si>
  <si>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</si>
  <si>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</si>
  <si>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0530000000</t>
  </si>
  <si>
    <t>Подпрограмма «Дополнительное образование и воспитание детей»</t>
  </si>
  <si>
    <t>Другие вопросы в области образования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</si>
  <si>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</si>
  <si>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</si>
  <si>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</si>
  <si>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</si>
  <si>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05401L0309</t>
  </si>
  <si>
    <t>Отдых и оздоровление детей за счет средств местного бюджета</t>
  </si>
  <si>
    <t>0540175040</t>
  </si>
  <si>
    <t>Отдых и оздоровление детей за счет средств республиканского бюджета</t>
  </si>
  <si>
    <t>0540000000</t>
  </si>
  <si>
    <t>Подпрограмма «Отдых и оздоровление детей»</t>
  </si>
  <si>
    <t>8400076100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</si>
  <si>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</si>
  <si>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</si>
  <si>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</si>
  <si>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0530300000</t>
  </si>
  <si>
    <t>Основное мероприятие «Реализация дополнительных общеобразовательных общеразвивающих программ в области культуры»</t>
  </si>
  <si>
    <t>0520176020</t>
  </si>
  <si>
    <t>0520000000</t>
  </si>
  <si>
    <t>Подпрограмма «Общее образование»</t>
  </si>
  <si>
    <t>0420100160</t>
  </si>
  <si>
    <t>Текущий ремонт объектов муниципальной собственности</t>
  </si>
  <si>
    <t>0420100150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</si>
  <si>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</si>
  <si>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</si>
  <si>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</si>
  <si>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0400000000</t>
  </si>
  <si>
    <t>Муниципальная программа "Безопасный город на 2015-2017 годы"</t>
  </si>
  <si>
    <t>Общее образование</t>
  </si>
  <si>
    <t>0510176020</t>
  </si>
  <si>
    <t>Дошкольное образование</t>
  </si>
  <si>
    <t>Другие вопросы в области жилищно-коммунального хозяйства</t>
  </si>
  <si>
    <t>8900075010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</si>
  <si>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</si>
  <si>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</si>
  <si>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</si>
  <si>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</si>
  <si>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</si>
  <si>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</si>
  <si>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</si>
  <si>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0310202030</t>
  </si>
  <si>
    <t>Обеспечение уличного освещения электроэнергией</t>
  </si>
  <si>
    <t>0310202020</t>
  </si>
  <si>
    <t>0310202010</t>
  </si>
  <si>
    <t>Содержание сетей уличного освещения</t>
  </si>
  <si>
    <t>0310109070</t>
  </si>
  <si>
    <t>Снос аварийных домов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</si>
  <si>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</si>
  <si>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</si>
  <si>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</si>
  <si>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</si>
  <si>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</si>
  <si>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</si>
  <si>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0310109020</t>
  </si>
  <si>
    <t>Озеленение города</t>
  </si>
  <si>
    <t>0310109010</t>
  </si>
  <si>
    <t>Благоустройство города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</si>
  <si>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</si>
  <si>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</si>
  <si>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</si>
  <si>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0330105050</t>
  </si>
  <si>
    <t>Строительство и реконструкция водоколонок</t>
  </si>
  <si>
    <t>0330105030</t>
  </si>
  <si>
    <t>Разработка и актуализации схемы теплоснабжения, водоснабжения и водоотведения города</t>
  </si>
  <si>
    <t>0330105020</t>
  </si>
  <si>
    <t>Строительство электроподстанции по ул. Станционной с учетом разработки проектных работ</t>
  </si>
  <si>
    <t>243</t>
  </si>
  <si>
    <t>0330105010</t>
  </si>
  <si>
    <t>Закупка товаров, работ, услуг в целях капитального ремонта государственного (муниципального) имущества</t>
  </si>
  <si>
    <t>Ремонт и реконструкция тепловых, электрических сетей, сетей водоснабжения и водоотведения, газоснабжения</t>
  </si>
  <si>
    <t>0330000000</t>
  </si>
  <si>
    <t>Коммунальное хозяйство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</si>
  <si>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ГК "Фонд содействия реформированию ЖКХ"</t>
  </si>
  <si>
    <t>9810000000</t>
  </si>
  <si>
    <t>9800000000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</si>
  <si>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</si>
  <si>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</si>
  <si>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</si>
  <si>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</si>
  <si>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</si>
  <si>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</si>
  <si>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Жилищное хозяйство</t>
  </si>
  <si>
    <t>8800000000</t>
  </si>
  <si>
    <t>Непрограммные расходы по национальной экономике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</si>
  <si>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</si>
  <si>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</si>
  <si>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</si>
  <si>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</si>
  <si>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02302L4090</t>
  </si>
  <si>
    <t>Проведение кадастровых работ в отношении земельных участков до разграничения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</si>
  <si>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</si>
  <si>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</si>
  <si>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</si>
  <si>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</si>
  <si>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0230104010</t>
  </si>
  <si>
    <t>Автоматизация учета муниципального имущества</t>
  </si>
  <si>
    <t>0230000000</t>
  </si>
  <si>
    <t>Подпрограмма "Повышение качества управления муниципальным имуществом и земельными участками"</t>
  </si>
  <si>
    <t>0220100000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</si>
  <si>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</si>
  <si>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</si>
  <si>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</si>
  <si>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0210100000</t>
  </si>
  <si>
    <t>Основное мероприятие «Формирование и реализация механизмов административной, инфраструктурной, финансовой поддержки инвестиций»</t>
  </si>
  <si>
    <t>0210000000</t>
  </si>
  <si>
    <t>Подпрограмма "Улучшение инвестиционного климата города Кызыла"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</si>
  <si>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</si>
  <si>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</si>
  <si>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</si>
  <si>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</si>
  <si>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</si>
  <si>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</si>
  <si>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</si>
  <si>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</si>
  <si>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</si>
  <si>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</si>
  <si>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</si>
  <si>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</si>
  <si>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</si>
  <si>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0350275050</t>
  </si>
  <si>
    <t>Капитальный ремонт автомобильных дорог общего пользования за счет средств Дорожного фонда РТ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</si>
  <si>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</si>
  <si>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</si>
  <si>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</si>
  <si>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</si>
  <si>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</si>
  <si>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</si>
  <si>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</si>
  <si>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</si>
  <si>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</si>
  <si>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</si>
  <si>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</si>
  <si>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</si>
  <si>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</si>
  <si>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</si>
  <si>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</si>
  <si>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</si>
  <si>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</si>
  <si>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</si>
  <si>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</si>
  <si>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</si>
  <si>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7400000000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</si>
  <si>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</si>
  <si>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</si>
  <si>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</si>
  <si>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</si>
  <si>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Защита населения и территории от чрезвычайных ситуаций природного и техногенного характера, гражданская оборона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</si>
  <si>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</si>
  <si>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</si>
  <si>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8200000000</t>
  </si>
  <si>
    <t>Исполнение судебных документов, предьявленных к казне города Кызыла</t>
  </si>
  <si>
    <t>Другие общегосударственные вопросы</t>
  </si>
  <si>
    <t>8100000000</t>
  </si>
  <si>
    <t>Резервный фонд города Кызыла</t>
  </si>
  <si>
    <t>Резервные фонды</t>
  </si>
  <si>
    <t>7500000000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</si>
  <si>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</si>
  <si>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</si>
  <si>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</si>
  <si>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7220000000</t>
  </si>
  <si>
    <t>7200000000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</si>
  <si>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</si>
  <si>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7210000000</t>
  </si>
  <si>
    <t>Функционирование высшего должностного лица субъекта Российской Федерации и муниципального образования</t>
  </si>
  <si>
    <t>ВР</t>
  </si>
  <si>
    <t>ЦСР</t>
  </si>
  <si>
    <t>ПР</t>
  </si>
  <si>
    <t>РЗ</t>
  </si>
  <si>
    <t>Наименование</t>
  </si>
  <si>
    <t>Код по бюджетной классификации</t>
  </si>
  <si>
    <t>% исполнения</t>
  </si>
  <si>
    <t>ИСПОЛНЕНИЕ  БЮДЖЕТНЫХ АССИГНОВАНИЙ</t>
  </si>
  <si>
    <t>Исполнено</t>
  </si>
  <si>
    <t>(тыс. руб.)</t>
  </si>
  <si>
    <t>ГЛАВА</t>
  </si>
  <si>
    <t>Хурал представителей города Кызыла</t>
  </si>
  <si>
    <t>Департамент финансов Мэрии города Кызыла</t>
  </si>
  <si>
    <t>Иные межбюджетные трансферты</t>
  </si>
  <si>
    <t>Избирательная комиссия муниципального образования "город Кызыл"</t>
  </si>
  <si>
    <t>Муниципальное казенное учреждение Департамент по образованию Мэрии города Кызыла</t>
  </si>
  <si>
    <t>Муниципальное учреждение Департамент по культуре и туризму Мэрии города Кызыла</t>
  </si>
  <si>
    <t xml:space="preserve">Муниципальное учреждение Департамент по социальной политике Мэрии г. Кызыла </t>
  </si>
  <si>
    <t>Департамент городского хозяйства Мэрии города Кызыла</t>
  </si>
  <si>
    <t xml:space="preserve">Мэрия города Кызыла </t>
  </si>
  <si>
    <t>Департамент экономики</t>
  </si>
  <si>
    <t>Код дохода</t>
  </si>
  <si>
    <t>Наименование платежей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</si>
  <si>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</si>
  <si>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</si>
  <si>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</si>
  <si>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</si>
  <si>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00010102000000000000</t>
  </si>
  <si>
    <t>Налог на доходы физических лиц</t>
  </si>
  <si>
    <t xml:space="preserve"> 00010300000000000000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</si>
  <si>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</si>
  <si>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</si>
  <si>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</si>
  <si>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</si>
  <si>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</si>
  <si>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00010502000000000000</t>
  </si>
  <si>
    <t>Единый налог на вмененный доход для отдельных видов деятельности</t>
  </si>
  <si>
    <t>00010503000000000000</t>
  </si>
  <si>
    <t>Единый сельскохозяйственный налог</t>
  </si>
  <si>
    <t xml:space="preserve"> 00010504000000000000</t>
  </si>
  <si>
    <t>Налог, взимаемый в связи с применением патентной системы налогообложения</t>
  </si>
  <si>
    <t>00010600000000000000</t>
  </si>
  <si>
    <t>НАЛОГИ НА ИМУЩЕСТВО</t>
  </si>
  <si>
    <t>00010601000000000000</t>
  </si>
  <si>
    <t>Налог на имущество физических лиц</t>
  </si>
  <si>
    <t>00010606000000000000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</si>
  <si>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</si>
  <si>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</si>
  <si>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</si>
  <si>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</si>
  <si>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</si>
  <si>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</si>
  <si>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</si>
  <si>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00011105012040000120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</si>
  <si>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</si>
  <si>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</si>
  <si>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</si>
  <si>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00011107000000000000</t>
  </si>
  <si>
    <t>Платежи от государственных и муниципальных унитарных предприятий</t>
  </si>
  <si>
    <t>00011107014040000120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</si>
  <si>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</si>
  <si>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</si>
  <si>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</si>
  <si>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</si>
  <si>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</si>
  <si>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</si>
  <si>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</si>
  <si>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00011201000000000000</t>
  </si>
  <si>
    <t>Плата за негативное воздействие на окружающую среду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</si>
  <si>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</si>
  <si>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</si>
  <si>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</si>
  <si>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</si>
  <si>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</si>
  <si>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</si>
  <si>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00011402043040000410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</si>
  <si>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</si>
  <si>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00011406000000000000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</si>
  <si>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</si>
  <si>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</si>
  <si>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</si>
  <si>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00011406024040000400</t>
  </si>
  <si>
    <t>00011600000000000000</t>
  </si>
  <si>
    <t>ШТРАФЫ, САНКЦИИ, ВОЗМЕЩЕНИЕ УЩЕРБА</t>
  </si>
  <si>
    <t xml:space="preserve"> 00011700000000000000</t>
  </si>
  <si>
    <t>Прочие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</si>
  <si>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</si>
  <si>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</si>
  <si>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</si>
  <si>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</si>
  <si>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</si>
  <si>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</si>
  <si>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</si>
  <si>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</si>
  <si>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на оздоровление детей</t>
  </si>
  <si>
    <t>00020203000000000000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</si>
  <si>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</si>
  <si>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</si>
  <si>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</si>
  <si>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</si>
  <si>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в том числе общие образовательные учреждения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</si>
  <si>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</si>
  <si>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</si>
  <si>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</si>
  <si>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реализацию Закона РТ "О погребении и похоронном деле"</t>
  </si>
  <si>
    <t>Субвенции бюджетам городских округов на осуществление переданных полномочий по комиссии по делам несовершеннолетних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</si>
  <si>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</si>
  <si>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/>
  </si>
  <si>
    <t>Итого доходов</t>
  </si>
  <si>
    <t>п/п</t>
  </si>
  <si>
    <t xml:space="preserve">Наименование </t>
  </si>
  <si>
    <t>Муниципальная программа «Обеспечение безопасности, общественного порядка и профилактика правонарушений в городе Кызыле на 2015-2017 годы»</t>
  </si>
  <si>
    <t>Муниципальная программа «Создание условий для устойчивого экономического развития города Кызыла на 2015-2017 годы»</t>
  </si>
  <si>
    <t>Муниципальная программа «Обеспечение качественной и комфортной среды проживания населения г. Кызыла на 2015-2017 годы»</t>
  </si>
  <si>
    <t>Муниципальная программа «Безопасный город на 2015-2017 годы»</t>
  </si>
  <si>
    <t>Итого</t>
  </si>
  <si>
    <t>Субсидии бюджетам  муниципальных образований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</si>
  <si>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</si>
  <si>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</si>
  <si>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Исполнение бюджетных ассигнований резервного фонда</t>
  </si>
  <si>
    <t>Дата</t>
  </si>
  <si>
    <t>№ распоряжения, постановления Мэра</t>
  </si>
  <si>
    <t>Сумма            тыс. руб.</t>
  </si>
  <si>
    <t>Кому</t>
  </si>
  <si>
    <t>На какие цели</t>
  </si>
  <si>
    <t>Мэрия г. Кызыла</t>
  </si>
  <si>
    <t>из них:</t>
  </si>
  <si>
    <t xml:space="preserve">      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</si>
  <si>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 xml:space="preserve">     подпрограмма "Профилактика правонарушений на территории муниципального образования город Кызыл на 2015-2017 годы"</t>
  </si>
  <si>
    <t xml:space="preserve">     подпрограмма "Улучшение инвестиционного климата города Кызыла"</t>
  </si>
  <si>
    <t xml:space="preserve">     подпрограмма "Развитие малого и среднего предпринимательства"</t>
  </si>
  <si>
    <t xml:space="preserve">     подпрограмма "Повышение качества управления муниципальным имуществом и земельными участками"</t>
  </si>
  <si>
    <t xml:space="preserve">     подпрограмма "Благоустройство и озеленение городского округа "Город Кызыл РТ""</t>
  </si>
  <si>
    <t xml:space="preserve">     подпрограмма "Содержание и развитие жилищно-коммунального хозяйства"</t>
  </si>
  <si>
    <t xml:space="preserve">     подпрограмма "Обеспечение бесперебойной работы оборудования сетей теплоснабжения, водоснабжения и водоотведения"</t>
  </si>
  <si>
    <t xml:space="preserve">     подпрограмма "Повышение качества транспортного обслуживания населения"</t>
  </si>
  <si>
    <t xml:space="preserve">     подпрограмма «Развитие и содержание дорожно-уличной сети города»</t>
  </si>
  <si>
    <t xml:space="preserve">     подпрограмма «Развитие доступной городской среды для инвалидов и других маломобильных групп населения города Кызыла на 2016-2017 годы» </t>
  </si>
  <si>
    <t xml:space="preserve">     подпрограмма "Предупреждение и ликвидация чрезвычайных ситуаций, реализация мер пожарной безопасности"</t>
  </si>
  <si>
    <t xml:space="preserve">     подпрограмма "Безопасность муниципальных учреждений"</t>
  </si>
  <si>
    <t xml:space="preserve">     подпрограмма «Повышение безопасности дорожного движения на территории городского округа "Город Кызыл РТ"</t>
  </si>
  <si>
    <t xml:space="preserve">     подпрограмма «Дошкольное образование»</t>
  </si>
  <si>
    <t xml:space="preserve">     подпрограмма «Общее образование»</t>
  </si>
  <si>
    <t xml:space="preserve">     подпрограмма «Дополнительное образование и воспитание детей»</t>
  </si>
  <si>
    <t xml:space="preserve">     подпрограмма «Отдых и оздоровление детей»</t>
  </si>
  <si>
    <t xml:space="preserve">     подпрограмма «Другие вопросы в области образования и создание условий для реализации муниципальной программы»</t>
  </si>
  <si>
    <t>их них</t>
  </si>
  <si>
    <t xml:space="preserve">     подпрограмма «Формирование единого культурного пространства и народного творчества»</t>
  </si>
  <si>
    <t xml:space="preserve">     подпрограмма «Централизованная библиотечная система»</t>
  </si>
  <si>
    <t xml:space="preserve">     подпрограмма «Другие вопросы в области культуры и создание условий для реализации муниципальной программы»</t>
  </si>
  <si>
    <t xml:space="preserve">     подпрограмма «Социальная поддержка старшего поколения, ветеранов ВОВ, инвалидов и иных категорий граждан»</t>
  </si>
  <si>
    <t xml:space="preserve">     подпрограмма «Социальная поддержка семьи и детей»</t>
  </si>
  <si>
    <t xml:space="preserve">     подпрограмма «Другие вопросы в области социальной политики и создание условий для реализации муниципальной программы»</t>
  </si>
  <si>
    <t xml:space="preserve">     подпрограмма «Спортивно-массовая и оздоровительная работа»</t>
  </si>
  <si>
    <t xml:space="preserve">     подпрограмма «Развитие системы молодежной политики»</t>
  </si>
  <si>
    <t xml:space="preserve">     - подпрограмма  "Управление муниципальным долгом"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</si>
  <si>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</si>
  <si>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Прочие субсидии </t>
  </si>
  <si>
    <t>Уточненный план на год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</si>
  <si>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</si>
  <si>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</si>
  <si>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</si>
  <si>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</si>
  <si>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</si>
  <si>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</si>
  <si>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</si>
  <si>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</si>
  <si>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</si>
  <si>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</si>
  <si>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</si>
  <si>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</si>
  <si>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</si>
  <si>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</si>
  <si>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</si>
  <si>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</si>
  <si>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 Всего</t>
  </si>
  <si>
    <t>Уточненный план</t>
  </si>
  <si>
    <t xml:space="preserve">Расходы на обеспечение полномочий по решению вопросов местного значения </t>
  </si>
  <si>
    <t>Расходы на обеспечение полномочий по решению вопросов местного значения главой муниципального образования</t>
  </si>
  <si>
    <t>Расходы на обеспечение деятельности отдельных отраслевых органов управления по вопросам местного значения</t>
  </si>
  <si>
    <t>Расходы на организацию и материально-техническое обеспечение подготовки, проведения муниципальных выборов</t>
  </si>
  <si>
    <t>Основное мероприятие «Реализация дополнительных общеобразовательных общеразвивающих программ в области спорта»</t>
  </si>
  <si>
    <t>0530100000</t>
  </si>
  <si>
    <t>Основное мероприятие «Реализация дополнительных общеобразовательных общеразвивающих программ в области образования»</t>
  </si>
  <si>
    <t>0530200000</t>
  </si>
  <si>
    <t>Основное мероприятие «Обеспечение деятельности муниципальных учреждений в рамках создания условий для реализации муниципальной программы»</t>
  </si>
  <si>
    <t xml:space="preserve">Основное мероприятие «Стимулирование культурно - досуговой деятельности» </t>
  </si>
  <si>
    <t>0610100000</t>
  </si>
  <si>
    <t>Основное мероприятие «Организация библиотечного обслуживания населения и комплектования книжных фондов»</t>
  </si>
  <si>
    <t>0620100000</t>
  </si>
  <si>
    <t>0630100000</t>
  </si>
  <si>
    <t>Проектирование, экспертиза и паспортизация дорог, разработка проекта организации дорожного фонда</t>
  </si>
  <si>
    <t>0350203080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</si>
  <si>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</si>
  <si>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ДАГИЗО мэрии города Кызыла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</si>
  <si>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</si>
  <si>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</si>
  <si>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Расходы на решение вопросов местного значения и осуществление государственных полномочий, переданных федеральными законами и законами субъекта Российской Федерации исполнительно-распорядительным органам местного самоуправления</t>
  </si>
  <si>
    <t>Иные выплаты населению</t>
  </si>
  <si>
    <t>360</t>
  </si>
  <si>
    <t>в тыс.рублях</t>
  </si>
  <si>
    <t>подпрограмма «Охрана атмосферного воздуха г. Кызыла»</t>
  </si>
  <si>
    <t>подпрограмма "Формирование современной городской  среды на 2017 год"</t>
  </si>
  <si>
    <t>01 0 00 00000</t>
  </si>
  <si>
    <t>01 1 00 00000</t>
  </si>
  <si>
    <t>01 2 00 00000</t>
  </si>
  <si>
    <t>02 0 00 00000</t>
  </si>
  <si>
    <t>02 1 00 00000</t>
  </si>
  <si>
    <t>02 2 00 00000</t>
  </si>
  <si>
    <t>02 3 00 00000</t>
  </si>
  <si>
    <t>03 0 00 00000</t>
  </si>
  <si>
    <t>03 1 00 00000</t>
  </si>
  <si>
    <t>03 2 00 00000</t>
  </si>
  <si>
    <t>03 3 00 00000</t>
  </si>
  <si>
    <t>03 4 00 00000</t>
  </si>
  <si>
    <t>03 5 00 00000</t>
  </si>
  <si>
    <t>03 6 00 00000</t>
  </si>
  <si>
    <t>03 7 00 00000</t>
  </si>
  <si>
    <t>03 8 00 00000</t>
  </si>
  <si>
    <t>04 0 00 00000</t>
  </si>
  <si>
    <t>04 1 00 00000</t>
  </si>
  <si>
    <t>04 2 00 00000</t>
  </si>
  <si>
    <t>04 3 00 00000</t>
  </si>
  <si>
    <t>05 0 00 00000</t>
  </si>
  <si>
    <t>05 1 00 00000</t>
  </si>
  <si>
    <t>05 2 00 00000</t>
  </si>
  <si>
    <t>05 3 00 00000</t>
  </si>
  <si>
    <t>05 4 00 00000</t>
  </si>
  <si>
    <t>05 5 00 00000</t>
  </si>
  <si>
    <t>06 0 00 00000</t>
  </si>
  <si>
    <t>06 1 00 00000</t>
  </si>
  <si>
    <t>06 2 00 00000</t>
  </si>
  <si>
    <t>06 3 00 00000</t>
  </si>
  <si>
    <t>07 0 00 00000</t>
  </si>
  <si>
    <t>07 1 00 00000</t>
  </si>
  <si>
    <t>07 2 00 00000</t>
  </si>
  <si>
    <t>07 3 00 00000</t>
  </si>
  <si>
    <t>08 0 00 00000</t>
  </si>
  <si>
    <t>08 1 00 00000</t>
  </si>
  <si>
    <t>08 2 00 00000</t>
  </si>
  <si>
    <t>09 0 00 00000</t>
  </si>
  <si>
    <t>09 1 00 00000</t>
  </si>
  <si>
    <t xml:space="preserve">     подпрограмма "Развитие внутреннего и въездного туризма"</t>
  </si>
  <si>
    <t>02 4 00 00000</t>
  </si>
  <si>
    <t>000 2 02 10000 00 0000 000</t>
  </si>
  <si>
    <t>000 2 02 15002 04 0000 151</t>
  </si>
  <si>
    <t>000 2 02 20000 00 0000 000</t>
  </si>
  <si>
    <t>000 2 02 20041 04 0000 151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</si>
  <si>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</si>
  <si>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000 2 02 25555 04 0000 151</t>
  </si>
  <si>
    <t>Субсидии на поддержку муниципальных программ формирования современной городской среды</t>
  </si>
  <si>
    <t>000 2 02 25560 04 0000 151</t>
  </si>
  <si>
    <t>Субсидии на поддержку обустройство мест массового отдыха населения (городских парков)</t>
  </si>
  <si>
    <t>000 202 02207 04 0000 151</t>
  </si>
  <si>
    <t>000 202 20299 04 0000 151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</si>
  <si>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</si>
  <si>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000 2 02 29999 04 0000 151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</si>
  <si>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</si>
  <si>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Субсидии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</si>
  <si>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000 2 02 35250 04 0000 151</t>
  </si>
  <si>
    <t>000 2 02 30013 04 0000 151</t>
  </si>
  <si>
    <t>000 2 02 30022 04 0000 151</t>
  </si>
  <si>
    <t>000 2 02 30024 04 0000 151</t>
  </si>
  <si>
    <t xml:space="preserve">               дошкольные образовательные учреждения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</si>
  <si>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</si>
  <si>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000 2 02 35380 04 0000 151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</si>
  <si>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</si>
  <si>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000 202 33143 04 0000 151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</si>
  <si>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</si>
  <si>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000 202 49999 00 0000 000</t>
  </si>
  <si>
    <t>000 202 49999 04 0000 151</t>
  </si>
  <si>
    <t xml:space="preserve">Иные межбюджетные трансферты, передаваемые бюджетам городских округов образований
</t>
  </si>
  <si>
    <t>000 2 19 60010 00 0000 000</t>
  </si>
  <si>
    <t>ВОЗВРАТ ОСТАТКОВ СУБСИДИЙ, СУБВЕНЦИЙ И ИНЫХ МЕЖБЮДЖЕТНЫХ СРЕДСТВ, ИМЕЮЩИХ ЦЕЛЕВОЕ НАЗНАЧЕНИЕ ПРОШЛЫХ ЛЕТ</t>
  </si>
  <si>
    <t xml:space="preserve">000 2 19 60010 04 0000 151
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</si>
  <si>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</t>
  </si>
  <si>
    <t>Субсидии на реализацию мероприятий по оказанию поддержки детям, оказавшимся в трудной жизненной ситуации</t>
  </si>
  <si>
    <t>ОБЩЕГОСУДАРСТВЕННЫЕ ВОПРОСЫ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</si>
  <si>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</si>
  <si>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</si>
  <si>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</si>
  <si>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</si>
  <si>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</si>
  <si>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Взносы по обязательному страхованию на выплаты по отлате труда работников и иные выплаты работникам казенных учреждений</t>
  </si>
  <si>
    <t>119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</si>
  <si>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</si>
  <si>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</si>
  <si>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Мэр города Кызыла</t>
  </si>
  <si>
    <t>7410000000</t>
  </si>
  <si>
    <t>Аппарат Мэрии города Кызыла</t>
  </si>
  <si>
    <t>7420000000</t>
  </si>
  <si>
    <t>Обеспечение сбалансированности местного бюджета города Кызыла, повышение эффективности бюджетных расходов, обеспечение открытости и прозрачности управления общественными финансами</t>
  </si>
  <si>
    <t>0910200000</t>
  </si>
  <si>
    <t>Премии и гранты</t>
  </si>
  <si>
    <t>350</t>
  </si>
  <si>
    <t>НАЦИОНАЛЬНАЯ БЕЗОПАСНОСТЬ И ПРАВООХРАНИТЕЛЬНАЯ ДЕЯТЕЛЬНОСТЬ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</si>
  <si>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</si>
  <si>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</si>
  <si>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НАЦИОНАЛЬНАЯ ЭКОНОМИКА</t>
  </si>
  <si>
    <t>Установка и монтаж пешеходных ограждений</t>
  </si>
  <si>
    <t>0350103050</t>
  </si>
  <si>
    <t>Капитальный ремонт автомобильных дорог общего пользования за счет средств муниципального дорожного фонда</t>
  </si>
  <si>
    <t>03502L0307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</si>
  <si>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</si>
  <si>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812</t>
  </si>
  <si>
    <t>Основное мероприятие «Образование земельных участков, проведение кадастровых работ и уточнение границ земельных участков»</t>
  </si>
  <si>
    <t>0230200000</t>
  </si>
  <si>
    <t>ЖИЛИЩНО-КОММУНАЛЬНОЕ ХОЗЯЙСТВО</t>
  </si>
  <si>
    <t>Модернизация существующего полигона в рамках государственной программы (софинансирование из МБ)</t>
  </si>
  <si>
    <t>03101L4020</t>
  </si>
  <si>
    <t>Подпрограмма "Обеспечение бесперебойной работы оборудования сетей теплоснабжения, водоснабжения, водоотведения и электроснабжения"</t>
  </si>
  <si>
    <t>Строительство и капитальный ремонт сетей уличного освещения</t>
  </si>
  <si>
    <t>Подпрограмма "Формирование современной городской  среды на 2017 год"</t>
  </si>
  <si>
    <t>0380000000</t>
  </si>
  <si>
    <t>Основное мероприятие " Благоустройство дворовых территорий"</t>
  </si>
  <si>
    <t>0380100000</t>
  </si>
  <si>
    <t>Основное мероприятие "Благоустройство общественных территорий"</t>
  </si>
  <si>
    <t>0380200000</t>
  </si>
  <si>
    <t>ОБРАЗОВАНИЕ</t>
  </si>
  <si>
    <t>Дополнительное образование детей</t>
  </si>
  <si>
    <t>Молодежная политика</t>
  </si>
  <si>
    <t>Подпрограмма "Развитие внутреннего и въездного туризма"</t>
  </si>
  <si>
    <t>0240000000</t>
  </si>
  <si>
    <t>Основное мероприятие "На развитие туризма в городе Кызыле"</t>
  </si>
  <si>
    <t>0240300000</t>
  </si>
  <si>
    <t>Субсидии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</si>
  <si>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СОЦИАЛЬНАЯ ПОЛИТИКА</t>
  </si>
  <si>
    <t>Выплаты на поддержку семьи</t>
  </si>
  <si>
    <t>0720101190</t>
  </si>
  <si>
    <t>Реализация мероприятий подпрограммы «Спортивно-массовая и оздоровительная работа»</t>
  </si>
  <si>
    <t>0810020070</t>
  </si>
  <si>
    <t>ВСЕГО</t>
  </si>
  <si>
    <t>42-р</t>
  </si>
  <si>
    <t>47-р</t>
  </si>
  <si>
    <t>Денежные премии победителям конкурса "Лучшее новогоднее оформление"</t>
  </si>
  <si>
    <t>109-р</t>
  </si>
  <si>
    <t>271-р</t>
  </si>
  <si>
    <t>298-р</t>
  </si>
  <si>
    <t>361-р</t>
  </si>
  <si>
    <t>Материальная единовременная помощь на вывоз тела погибшей в г.Санкт-Петербурге Чолдак-оол А.Н.</t>
  </si>
  <si>
    <t>Материальная единовременная помощь из резервного фонда Доорукай А.О.</t>
  </si>
  <si>
    <t>Материальная помощь на похороны матери Дамба Ш.Ш., ветерана Департамента по социальной политики мэрии г. Кызыла</t>
  </si>
  <si>
    <t>Материальная помощь жителям, проживающим по улице О.Лопсанчапа, д.2</t>
  </si>
  <si>
    <t>Материальная помощь на похороны ветерана ВОВ Тихонова П.А. дочери Зуевой Н.</t>
  </si>
  <si>
    <t>499-р</t>
  </si>
  <si>
    <t>524-р</t>
  </si>
  <si>
    <t>435-р</t>
  </si>
  <si>
    <t>553-р</t>
  </si>
  <si>
    <t>ИТОГО:</t>
  </si>
  <si>
    <t>Материальная помощь на лечение ребенка Монгуш С.Д. в НИИТО г. Новосибирск</t>
  </si>
  <si>
    <t>Материальная помощь на похороны почетного гражданина г. Кызыла Дарачи П.Д.</t>
  </si>
  <si>
    <t>Материальная помощь для участия в работе Собрания AOSM в Монголии Буториной Л.М.</t>
  </si>
  <si>
    <t>Материальная помощь инвалиду 1 группы Хонделен Ч.Б. для участия в фестивале "Пара Крым 2017" опорно-двигательного аппарата</t>
  </si>
  <si>
    <t>9810009502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</si>
  <si>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</si>
  <si>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0380155550</t>
  </si>
  <si>
    <t>Субсидии на подержку муниципальных программ "Формирование современной городской среды" за счет местного бюджета</t>
  </si>
  <si>
    <t>03801L5550</t>
  </si>
  <si>
    <t>Субсидии на подержку муниципальных программ "Формирование современной городской среды" за счет республиканского бюджета</t>
  </si>
  <si>
    <t>03801R5550</t>
  </si>
  <si>
    <t>0380255550</t>
  </si>
  <si>
    <t>Субсидии на поддержку обустройства мест массового отдыха населения (городских парков)</t>
  </si>
  <si>
    <t>03802L5550</t>
  </si>
  <si>
    <t>03802R5550</t>
  </si>
  <si>
    <t>03802R5600</t>
  </si>
  <si>
    <t>ИСПОЛНЕНИЕ БЮДЖЕТНЫХ АССИГНОВАНИЙ НА РЕАЛИЗАЦИЮ МУНИЦИПАЛЬНЫХ  ПРОГРАММ   ЗА 2017 ГОД</t>
  </si>
  <si>
    <t>за 2017 год</t>
  </si>
  <si>
    <t>848-р</t>
  </si>
  <si>
    <t>878-р</t>
  </si>
  <si>
    <t xml:space="preserve">Получение кредитов от других бюджетов бюджетной системы Российской Федерации бюджетами городских округов в валюте Российской Федерации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</si>
  <si>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</si>
  <si>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Исполнение источников внутреннего финансирования дефицита бюджета городского округа «Город Кызыл Республики Тыва» за 2017 год
</t>
  </si>
  <si>
    <t>Бюджетные кредиты от других бюджетов бюджетной системы Российской Федерации</t>
  </si>
  <si>
    <t>Основное мероприятие «Внедрение альтернативных видов топлива»</t>
  </si>
  <si>
    <t>0370200000</t>
  </si>
  <si>
    <t>Проведение кадастровых работ в отношении земельных участков под жилыми домами, подлежащими сносу по программе переселения из ветхого и аварийного жилья, а также земельных участков для размещения строительства жилых домов</t>
  </si>
  <si>
    <t>0230204060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</si>
  <si>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</si>
  <si>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814</t>
  </si>
  <si>
    <t>Основное мероприятие «Обеспечение уличного освещения на территории города»</t>
  </si>
  <si>
    <t>0310200000</t>
  </si>
  <si>
    <t xml:space="preserve">Субсидии на мероприятия государственной программы Российской Федерации "Доступная среда" на 2011 - 2020 годы </t>
  </si>
  <si>
    <t>05102R0270</t>
  </si>
  <si>
    <t>Реализация мероприятий по оказанию поддержки детям, оказавшимся в трудной жизненной ситуации (Комплекс мер)</t>
  </si>
  <si>
    <t>0510343000</t>
  </si>
  <si>
    <t>0520343000</t>
  </si>
  <si>
    <t>05302R0270</t>
  </si>
  <si>
    <t>0550343000</t>
  </si>
  <si>
    <t>06101R5580</t>
  </si>
  <si>
    <t>Мероприятия в рамках программы "Укрепление гражданского единства и национально-культурное развитие народов Республики Тыва на 2014 - 2016 годы"</t>
  </si>
  <si>
    <t>0620103000</t>
  </si>
  <si>
    <t>Субсидии на поддержку отрасли культуры</t>
  </si>
  <si>
    <t>06201R5190</t>
  </si>
  <si>
    <t>Компенсация отдельным категориям граждан оплаты взноса на капитальный ремонт общего имущества в многоквартирном доме</t>
  </si>
  <si>
    <t>07101R4620</t>
  </si>
  <si>
    <t>РАСХОДА БЮДЖЕТА ГОРОДСКОГО ОКРУГА "ГОРОД КЫЗЫЛ РЕСПУБЛИКИ ТЫВА"   ПО РАЗДЕЛАМ, ПОДРАЗДЕЛАМ, ЦЕЛЕВЫМ СТАТЬЯМ И ВИДАМ РАСХОДОВ ЗА 2017 ГОД</t>
  </si>
  <si>
    <t>ИСПОЛНЕНИЕ ВЕДОМСТВЕННОЙ СТРУКТУРЫ РАСХОДОВ БЮДЖЕТА ГОРОДСКОГО ОКРУГА "ГОРОД КЫЗЫЛ РЕСПУБЛИКИ ТЫВА" ЗА 2017 ГОД</t>
  </si>
  <si>
    <t>Доходы от продажи земельных участков, находящихся в муниципальной собственности</t>
  </si>
  <si>
    <t xml:space="preserve">000 2 02 01999 04 0000 151 </t>
  </si>
  <si>
    <t xml:space="preserve"> Прочие дотации бюджетам городских округов 
</t>
  </si>
  <si>
    <t>000 2 02 25027 04 0000 151</t>
  </si>
  <si>
    <t>000 2 02 25519 04 0000 151</t>
  </si>
  <si>
    <t>Субсидия бюджетам городских округов на поддержку отрасли культуры</t>
  </si>
  <si>
    <t xml:space="preserve">000 2 02 25558 04 0000 151 </t>
  </si>
  <si>
    <t xml:space="preserve">Субсидии бюджетам городских округов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  </t>
  </si>
  <si>
    <t>Субсидии на софинансирование расходных обязательств муниципальных образований на приобретение транспортных средств для организации регулирования перевозки пассажиров</t>
  </si>
  <si>
    <t>ИСПОЛНЕНИЕ ДОХОДОВ БЮДЖЕТА ГОРОДСКОГО ОКРУГА "ГОРОД КЫЗЫЛ РЕСПУБЛИКИ ТЫВА" ЗА 2017 ГОД</t>
  </si>
  <si>
    <t>Приложение 1</t>
  </si>
  <si>
    <t>Приложение 2</t>
  </si>
  <si>
    <t>Приложение 3</t>
  </si>
  <si>
    <t>Приложение 4</t>
  </si>
  <si>
    <t>Приложение 5</t>
  </si>
  <si>
    <t>Для оплаты членского взноса городского округа "Город Кызыл Республики Тыва" в Ассоциацию "Совет муниципальных образований" Республики Тыва</t>
  </si>
  <si>
    <t>922-р</t>
  </si>
  <si>
    <t>Для приобретения и доставки брикетированного угля (МК-1) для осуществления мероприятий по снижению вредных выбросов в атмосферу путем применения альтернативного вида котельно-печного топлива</t>
  </si>
  <si>
    <t>к Решению Хурала представителей города Кызыла</t>
  </si>
  <si>
    <t>к решению Хурала представителей города Кызыла</t>
  </si>
  <si>
    <t>Приложение 6</t>
  </si>
  <si>
    <t>Материальная помощь жильцам, переселенных с домов по ул. Дружба, для оформления правоустанавливающих документов на новые дома</t>
  </si>
  <si>
    <t>от "20" июня 2018 года № 408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</si>
</sst>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#,##0.0;[Red]\-#,##0.0;0.0"/>
    <numFmt numFmtId="166" formatCode="000;[Red]\-000;&quot;&quot;"/>
    <numFmt numFmtId="167" formatCode="0000000000;[Red]\-0000000000;&quot;&quot;"/>
    <numFmt numFmtId="168" formatCode="00;[Red]\-00;&quot;&quot;"/>
    <numFmt numFmtId="169" formatCode="000"/>
    <numFmt numFmtId="170" formatCode="0.0"/>
    <numFmt numFmtId="171" formatCode="#,##0.0_ ;[Red]\-#,##0.0\ "/>
    <numFmt numFmtId="172" formatCode="#,##0.0"/>
    <numFmt numFmtId="173" formatCode="00\.00\.0"/>
  </numFmts>
  <fonts count="2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0" fillId="0" borderId="0"/>
    <xf numFmtId="0" fontId="20" fillId="0" borderId="0"/>
  </cellStyleXfs>
  <cellXfs count="257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>
      <alignment horizontal="center" vertical="center"/>
    </xf>
    <xf numFmtId="0" fontId="4" fillId="0" borderId="0" xfId="1" applyNumberFormat="1" applyFont="1" applyFill="1" applyAlignment="1" applyProtection="1">
      <alignment horizontal="left" vertical="top" wrapText="1"/>
      <protection hidden="1"/>
    </xf>
    <xf numFmtId="0" fontId="7" fillId="0" borderId="0" xfId="1" applyNumberFormat="1" applyFont="1" applyFill="1" applyAlignment="1" applyProtection="1">
      <alignment vertical="top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Fill="1"/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49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9" fillId="0" borderId="0" xfId="1" applyFont="1"/>
    <xf numFmtId="0" fontId="3" fillId="0" borderId="0" xfId="1" applyFont="1"/>
    <xf numFmtId="0" fontId="5" fillId="0" borderId="0" xfId="1" applyFont="1" applyProtection="1">
      <protection hidden="1"/>
    </xf>
    <xf numFmtId="0" fontId="5" fillId="0" borderId="0" xfId="1" applyFont="1"/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>
      <alignment horizontal="left" vertical="center" wrapText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5" fontId="5" fillId="0" borderId="8" xfId="1" applyNumberFormat="1" applyFont="1" applyFill="1" applyBorder="1" applyAlignment="1" applyProtection="1">
      <alignment vertical="center"/>
      <protection hidden="1"/>
    </xf>
    <xf numFmtId="0" fontId="6" fillId="0" borderId="8" xfId="1" applyNumberFormat="1" applyFont="1" applyFill="1" applyBorder="1" applyAlignment="1" applyProtection="1">
      <protection hidden="1"/>
    </xf>
    <xf numFmtId="164" fontId="6" fillId="0" borderId="8" xfId="1" applyNumberFormat="1" applyFont="1" applyFill="1" applyBorder="1" applyAlignment="1" applyProtection="1">
      <alignment vertical="center"/>
      <protection hidden="1"/>
    </xf>
    <xf numFmtId="165" fontId="6" fillId="0" borderId="8" xfId="1" applyNumberFormat="1" applyFont="1" applyFill="1" applyBorder="1" applyAlignment="1" applyProtection="1">
      <alignment vertical="center"/>
      <protection hidden="1"/>
    </xf>
    <xf numFmtId="0" fontId="5" fillId="0" borderId="0" xfId="1" applyFont="1" applyBorder="1" applyProtection="1">
      <protection hidden="1"/>
    </xf>
    <xf numFmtId="49" fontId="2" fillId="0" borderId="16" xfId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/>
    <xf numFmtId="0" fontId="11" fillId="0" borderId="0" xfId="0" applyFont="1"/>
    <xf numFmtId="0" fontId="12" fillId="0" borderId="0" xfId="0" applyFont="1" applyBorder="1"/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4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170" fontId="11" fillId="2" borderId="8" xfId="0" applyNumberFormat="1" applyFont="1" applyFill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8" xfId="1" applyNumberFormat="1" applyFont="1" applyFill="1" applyBorder="1" applyAlignment="1" applyProtection="1">
      <alignment horizontal="center"/>
      <protection hidden="1"/>
    </xf>
    <xf numFmtId="173" fontId="6" fillId="0" borderId="8" xfId="1" applyNumberFormat="1" applyFont="1" applyFill="1" applyBorder="1" applyAlignment="1" applyProtection="1">
      <alignment horizontal="center" vertical="center"/>
      <protection hidden="1"/>
    </xf>
    <xf numFmtId="1" fontId="5" fillId="0" borderId="8" xfId="1" applyNumberFormat="1" applyFont="1" applyFill="1" applyBorder="1" applyAlignment="1" applyProtection="1">
      <alignment horizontal="center" vertical="center"/>
      <protection hidden="1"/>
    </xf>
    <xf numFmtId="1" fontId="5" fillId="0" borderId="16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horizontal="left" vertical="center" wrapText="1"/>
    </xf>
    <xf numFmtId="164" fontId="5" fillId="0" borderId="16" xfId="1" applyNumberFormat="1" applyFont="1" applyFill="1" applyBorder="1" applyAlignment="1" applyProtection="1">
      <alignment horizontal="center" vertical="center"/>
      <protection hidden="1"/>
    </xf>
    <xf numFmtId="1" fontId="5" fillId="0" borderId="4" xfId="1" applyNumberFormat="1" applyFont="1" applyFill="1" applyBorder="1" applyAlignment="1" applyProtection="1">
      <alignment horizontal="center" vertical="center"/>
      <protection hidden="1"/>
    </xf>
    <xf numFmtId="172" fontId="5" fillId="0" borderId="8" xfId="1" applyNumberFormat="1" applyFont="1" applyBorder="1" applyAlignment="1">
      <alignment horizontal="right" vertic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172" fontId="15" fillId="0" borderId="8" xfId="0" applyNumberFormat="1" applyFont="1" applyBorder="1" applyAlignment="1">
      <alignment horizontal="center" vertical="center" wrapText="1"/>
    </xf>
    <xf numFmtId="172" fontId="15" fillId="0" borderId="8" xfId="0" applyNumberFormat="1" applyFont="1" applyFill="1" applyBorder="1" applyAlignment="1">
      <alignment horizontal="center" vertical="center" wrapText="1"/>
    </xf>
    <xf numFmtId="172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" fillId="0" borderId="0" xfId="1" applyProtection="1">
      <protection hidden="1"/>
    </xf>
    <xf numFmtId="0" fontId="1" fillId="0" borderId="0" xfId="1"/>
    <xf numFmtId="0" fontId="7" fillId="0" borderId="12" xfId="1" applyNumberFormat="1" applyFont="1" applyFill="1" applyBorder="1" applyAlignment="1" applyProtection="1">
      <alignment vertical="top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horizontal="center"/>
      <protection hidden="1"/>
    </xf>
    <xf numFmtId="0" fontId="7" fillId="0" borderId="21" xfId="1" applyNumberFormat="1" applyFont="1" applyFill="1" applyBorder="1" applyAlignment="1" applyProtection="1">
      <alignment horizontal="center"/>
      <protection hidden="1"/>
    </xf>
    <xf numFmtId="0" fontId="16" fillId="0" borderId="0" xfId="2" applyProtection="1">
      <protection hidden="1"/>
    </xf>
    <xf numFmtId="0" fontId="18" fillId="0" borderId="6" xfId="2" applyNumberFormat="1" applyFont="1" applyFill="1" applyBorder="1" applyAlignment="1" applyProtection="1">
      <alignment horizontal="center"/>
      <protection hidden="1"/>
    </xf>
    <xf numFmtId="0" fontId="18" fillId="0" borderId="1" xfId="2" applyNumberFormat="1" applyFont="1" applyFill="1" applyBorder="1" applyAlignment="1" applyProtection="1">
      <alignment horizontal="center"/>
      <protection hidden="1"/>
    </xf>
    <xf numFmtId="0" fontId="18" fillId="0" borderId="3" xfId="2" applyNumberFormat="1" applyFont="1" applyFill="1" applyBorder="1" applyAlignment="1" applyProtection="1">
      <alignment horizontal="center"/>
      <protection hidden="1"/>
    </xf>
    <xf numFmtId="0" fontId="18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12" xfId="2" applyNumberFormat="1" applyFont="1" applyFill="1" applyBorder="1" applyAlignment="1" applyProtection="1">
      <alignment vertical="top" wrapText="1"/>
      <protection hidden="1"/>
    </xf>
    <xf numFmtId="0" fontId="17" fillId="0" borderId="0" xfId="2" applyNumberFormat="1" applyFont="1" applyFill="1" applyAlignment="1" applyProtection="1">
      <alignment vertical="top" wrapText="1"/>
      <protection hidden="1"/>
    </xf>
    <xf numFmtId="0" fontId="16" fillId="0" borderId="0" xfId="2" applyNumberFormat="1" applyFont="1" applyFill="1" applyAlignment="1" applyProtection="1">
      <alignment horizontal="left" vertical="top" wrapText="1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0" fontId="1" fillId="0" borderId="0" xfId="1" applyAlignment="1">
      <alignment horizontal="center"/>
    </xf>
    <xf numFmtId="0" fontId="16" fillId="0" borderId="0" xfId="2" applyAlignment="1" applyProtection="1">
      <alignment horizontal="center"/>
      <protection hidden="1"/>
    </xf>
    <xf numFmtId="0" fontId="16" fillId="0" borderId="0" xfId="2" applyNumberFormat="1" applyFont="1" applyFill="1" applyAlignment="1" applyProtection="1">
      <alignment horizontal="center" vertical="top" wrapText="1"/>
      <protection hidden="1"/>
    </xf>
    <xf numFmtId="0" fontId="17" fillId="0" borderId="0" xfId="2" applyNumberFormat="1" applyFont="1" applyFill="1" applyAlignment="1" applyProtection="1">
      <alignment horizontal="center" vertical="top" wrapText="1"/>
      <protection hidden="1"/>
    </xf>
    <xf numFmtId="0" fontId="0" fillId="0" borderId="0" xfId="0" applyAlignment="1">
      <alignment horizontal="center"/>
    </xf>
    <xf numFmtId="0" fontId="2" fillId="0" borderId="0" xfId="1" applyFont="1" applyAlignment="1" applyProtection="1">
      <protection hidden="1"/>
    </xf>
    <xf numFmtId="171" fontId="6" fillId="0" borderId="8" xfId="1" applyNumberFormat="1" applyFont="1" applyBorder="1" applyAlignment="1">
      <alignment horizontal="center" vertical="center" wrapText="1"/>
    </xf>
    <xf numFmtId="1" fontId="6" fillId="0" borderId="8" xfId="1" applyNumberFormat="1" applyFont="1" applyFill="1" applyBorder="1" applyAlignment="1" applyProtection="1">
      <alignment horizontal="center" vertical="center"/>
      <protection hidden="1"/>
    </xf>
    <xf numFmtId="164" fontId="6" fillId="0" borderId="8" xfId="1" applyNumberFormat="1" applyFont="1" applyFill="1" applyBorder="1" applyAlignment="1" applyProtection="1">
      <alignment horizontal="center" vertical="center"/>
      <protection hidden="1"/>
    </xf>
    <xf numFmtId="172" fontId="6" fillId="0" borderId="8" xfId="1" applyNumberFormat="1" applyFont="1" applyFill="1" applyBorder="1" applyAlignment="1" applyProtection="1">
      <alignment horizontal="right" vertical="center"/>
      <protection hidden="1"/>
    </xf>
    <xf numFmtId="1" fontId="6" fillId="0" borderId="4" xfId="1" applyNumberFormat="1" applyFont="1" applyFill="1" applyBorder="1" applyAlignment="1" applyProtection="1">
      <alignment horizontal="center" vertical="center"/>
      <protection hidden="1"/>
    </xf>
    <xf numFmtId="172" fontId="5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8" xfId="0" applyFont="1" applyBorder="1" applyAlignment="1">
      <alignment horizontal="left" vertical="center" wrapText="1" indent="2"/>
    </xf>
    <xf numFmtId="172" fontId="6" fillId="0" borderId="8" xfId="1" applyNumberFormat="1" applyFont="1" applyFill="1" applyBorder="1" applyAlignment="1">
      <alignment vertical="center"/>
    </xf>
    <xf numFmtId="172" fontId="6" fillId="0" borderId="8" xfId="1" applyNumberFormat="1" applyFont="1" applyFill="1" applyBorder="1" applyAlignment="1">
      <alignment horizontal="right" vertical="center"/>
    </xf>
    <xf numFmtId="172" fontId="5" fillId="0" borderId="8" xfId="1" applyNumberFormat="1" applyFont="1" applyFill="1" applyBorder="1" applyAlignment="1">
      <alignment horizontal="right" vertical="center"/>
    </xf>
    <xf numFmtId="0" fontId="5" fillId="0" borderId="0" xfId="1" applyFont="1" applyFill="1" applyProtection="1">
      <protection hidden="1"/>
    </xf>
    <xf numFmtId="0" fontId="5" fillId="0" borderId="0" xfId="1" applyFont="1" applyFill="1"/>
    <xf numFmtId="0" fontId="9" fillId="0" borderId="8" xfId="1" applyNumberFormat="1" applyFont="1" applyFill="1" applyBorder="1" applyAlignment="1" applyProtection="1">
      <alignment horizontal="center" vertical="center"/>
      <protection hidden="1"/>
    </xf>
    <xf numFmtId="172" fontId="9" fillId="0" borderId="0" xfId="1" applyNumberFormat="1" applyFont="1"/>
    <xf numFmtId="165" fontId="17" fillId="0" borderId="8" xfId="2" applyNumberFormat="1" applyFont="1" applyFill="1" applyBorder="1" applyAlignment="1" applyProtection="1">
      <protection hidden="1"/>
    </xf>
    <xf numFmtId="165" fontId="21" fillId="0" borderId="4" xfId="10" applyNumberFormat="1" applyFont="1" applyFill="1" applyBorder="1" applyAlignment="1" applyProtection="1">
      <protection hidden="1"/>
    </xf>
    <xf numFmtId="170" fontId="12" fillId="0" borderId="8" xfId="0" applyNumberFormat="1" applyFont="1" applyFill="1" applyBorder="1" applyAlignment="1">
      <alignment horizontal="center" vertical="center"/>
    </xf>
    <xf numFmtId="172" fontId="2" fillId="0" borderId="0" xfId="1" applyNumberFormat="1" applyFont="1"/>
    <xf numFmtId="165" fontId="7" fillId="0" borderId="8" xfId="1" applyNumberFormat="1" applyFont="1" applyFill="1" applyBorder="1" applyAlignment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/>
    <xf numFmtId="171" fontId="2" fillId="0" borderId="0" xfId="1" applyNumberFormat="1" applyFont="1"/>
    <xf numFmtId="0" fontId="16" fillId="0" borderId="0" xfId="2" applyFill="1" applyProtection="1">
      <protection hidden="1"/>
    </xf>
    <xf numFmtId="0" fontId="0" fillId="0" borderId="0" xfId="0" applyFill="1"/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0" xfId="1" applyNumberFormat="1" applyFont="1" applyFill="1" applyAlignment="1" applyProtection="1">
      <alignment horizontal="center" vertical="top"/>
      <protection hidden="1"/>
    </xf>
    <xf numFmtId="172" fontId="13" fillId="0" borderId="0" xfId="0" applyNumberFormat="1" applyFont="1"/>
    <xf numFmtId="0" fontId="2" fillId="0" borderId="0" xfId="1" applyFont="1" applyFill="1"/>
    <xf numFmtId="170" fontId="12" fillId="0" borderId="0" xfId="0" applyNumberFormat="1" applyFont="1" applyBorder="1" applyAlignment="1">
      <alignment horizontal="center"/>
    </xf>
    <xf numFmtId="0" fontId="2" fillId="0" borderId="0" xfId="1" applyFont="1" applyFill="1" applyAlignment="1" applyProtection="1">
      <protection hidden="1"/>
    </xf>
    <xf numFmtId="172" fontId="5" fillId="0" borderId="0" xfId="1" applyNumberFormat="1" applyFont="1"/>
    <xf numFmtId="0" fontId="0" fillId="0" borderId="0" xfId="0"/>
    <xf numFmtId="0" fontId="7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Fill="1"/>
    <xf numFmtId="0" fontId="18" fillId="0" borderId="4" xfId="2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0" applyNumberFormat="1" applyFill="1"/>
    <xf numFmtId="0" fontId="11" fillId="0" borderId="8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171" fontId="5" fillId="0" borderId="0" xfId="1" applyNumberFormat="1" applyFont="1"/>
    <xf numFmtId="0" fontId="15" fillId="0" borderId="8" xfId="0" applyFont="1" applyFill="1" applyBorder="1" applyAlignment="1">
      <alignment horizontal="center" vertical="center" wrapText="1"/>
    </xf>
    <xf numFmtId="169" fontId="22" fillId="0" borderId="24" xfId="1" applyNumberFormat="1" applyFont="1" applyFill="1" applyBorder="1" applyAlignment="1" applyProtection="1">
      <alignment wrapText="1"/>
      <protection hidden="1"/>
    </xf>
    <xf numFmtId="168" fontId="22" fillId="0" borderId="25" xfId="1" applyNumberFormat="1" applyFont="1" applyFill="1" applyBorder="1" applyAlignment="1" applyProtection="1">
      <protection hidden="1"/>
    </xf>
    <xf numFmtId="167" fontId="22" fillId="0" borderId="25" xfId="1" applyNumberFormat="1" applyFont="1" applyFill="1" applyBorder="1" applyAlignment="1" applyProtection="1">
      <protection hidden="1"/>
    </xf>
    <xf numFmtId="166" fontId="22" fillId="0" borderId="10" xfId="1" applyNumberFormat="1" applyFont="1" applyFill="1" applyBorder="1" applyAlignment="1" applyProtection="1">
      <protection hidden="1"/>
    </xf>
    <xf numFmtId="165" fontId="22" fillId="0" borderId="10" xfId="1" applyNumberFormat="1" applyFont="1" applyFill="1" applyBorder="1" applyAlignment="1" applyProtection="1">
      <protection hidden="1"/>
    </xf>
    <xf numFmtId="169" fontId="22" fillId="0" borderId="9" xfId="1" applyNumberFormat="1" applyFont="1" applyFill="1" applyBorder="1" applyAlignment="1" applyProtection="1">
      <alignment wrapText="1"/>
      <protection hidden="1"/>
    </xf>
    <xf numFmtId="168" fontId="22" fillId="0" borderId="7" xfId="1" applyNumberFormat="1" applyFont="1" applyFill="1" applyBorder="1" applyAlignment="1" applyProtection="1">
      <protection hidden="1"/>
    </xf>
    <xf numFmtId="167" fontId="22" fillId="0" borderId="7" xfId="1" applyNumberFormat="1" applyFont="1" applyFill="1" applyBorder="1" applyAlignment="1" applyProtection="1">
      <protection hidden="1"/>
    </xf>
    <xf numFmtId="166" fontId="22" fillId="0" borderId="8" xfId="1" applyNumberFormat="1" applyFont="1" applyFill="1" applyBorder="1" applyAlignment="1" applyProtection="1">
      <protection hidden="1"/>
    </xf>
    <xf numFmtId="165" fontId="22" fillId="0" borderId="8" xfId="1" applyNumberFormat="1" applyFont="1" applyFill="1" applyBorder="1" applyAlignment="1" applyProtection="1">
      <protection hidden="1"/>
    </xf>
    <xf numFmtId="169" fontId="22" fillId="0" borderId="3" xfId="1" applyNumberFormat="1" applyFont="1" applyFill="1" applyBorder="1" applyAlignment="1" applyProtection="1">
      <alignment wrapText="1"/>
      <protection hidden="1"/>
    </xf>
    <xf numFmtId="168" fontId="22" fillId="0" borderId="2" xfId="1" applyNumberFormat="1" applyFont="1" applyFill="1" applyBorder="1" applyAlignment="1" applyProtection="1">
      <protection hidden="1"/>
    </xf>
    <xf numFmtId="167" fontId="22" fillId="0" borderId="2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5" fontId="22" fillId="0" borderId="1" xfId="1" applyNumberFormat="1" applyFont="1" applyFill="1" applyBorder="1" applyAlignment="1" applyProtection="1">
      <protection hidden="1"/>
    </xf>
    <xf numFmtId="164" fontId="23" fillId="0" borderId="26" xfId="1" applyNumberFormat="1" applyFont="1" applyFill="1" applyBorder="1" applyAlignment="1" applyProtection="1">
      <alignment horizontal="center"/>
      <protection hidden="1"/>
    </xf>
    <xf numFmtId="164" fontId="23" fillId="0" borderId="1" xfId="1" applyNumberFormat="1" applyFont="1" applyFill="1" applyBorder="1" applyAlignment="1" applyProtection="1">
      <protection hidden="1"/>
    </xf>
    <xf numFmtId="164" fontId="23" fillId="0" borderId="2" xfId="1" applyNumberFormat="1" applyFont="1" applyFill="1" applyBorder="1" applyAlignment="1" applyProtection="1">
      <protection hidden="1"/>
    </xf>
    <xf numFmtId="164" fontId="23" fillId="0" borderId="27" xfId="1" applyNumberFormat="1" applyFont="1" applyFill="1" applyBorder="1" applyAlignment="1" applyProtection="1">
      <protection hidden="1"/>
    </xf>
    <xf numFmtId="164" fontId="23" fillId="0" borderId="28" xfId="1" applyNumberFormat="1" applyFont="1" applyFill="1" applyBorder="1" applyAlignment="1" applyProtection="1">
      <protection hidden="1"/>
    </xf>
    <xf numFmtId="165" fontId="23" fillId="0" borderId="1" xfId="1" applyNumberFormat="1" applyFont="1" applyFill="1" applyBorder="1" applyAlignment="1" applyProtection="1">
      <protection hidden="1"/>
    </xf>
    <xf numFmtId="165" fontId="7" fillId="0" borderId="1" xfId="1" applyNumberFormat="1" applyFont="1" applyFill="1" applyBorder="1" applyAlignment="1" applyProtection="1">
      <protection hidden="1"/>
    </xf>
    <xf numFmtId="165" fontId="8" fillId="0" borderId="4" xfId="2" applyNumberFormat="1" applyFont="1" applyFill="1" applyBorder="1" applyAlignment="1" applyProtection="1">
      <protection hidden="1"/>
    </xf>
    <xf numFmtId="165" fontId="17" fillId="0" borderId="30" xfId="2" applyNumberFormat="1" applyFont="1" applyFill="1" applyBorder="1" applyAlignment="1" applyProtection="1">
      <protection hidden="1"/>
    </xf>
    <xf numFmtId="0" fontId="18" fillId="0" borderId="16" xfId="2" applyNumberFormat="1" applyFont="1" applyFill="1" applyBorder="1" applyAlignment="1" applyProtection="1">
      <alignment horizontal="center"/>
      <protection hidden="1"/>
    </xf>
    <xf numFmtId="165" fontId="17" fillId="0" borderId="28" xfId="2" applyNumberFormat="1" applyFont="1" applyFill="1" applyBorder="1" applyAlignment="1" applyProtection="1">
      <protection hidden="1"/>
    </xf>
    <xf numFmtId="165" fontId="7" fillId="0" borderId="10" xfId="1" applyNumberFormat="1" applyFont="1" applyFill="1" applyBorder="1" applyAlignment="1" applyProtection="1">
      <protection hidden="1"/>
    </xf>
    <xf numFmtId="164" fontId="8" fillId="0" borderId="2" xfId="1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protection hidden="1"/>
    </xf>
    <xf numFmtId="164" fontId="8" fillId="0" borderId="28" xfId="1" applyNumberFormat="1" applyFont="1" applyFill="1" applyBorder="1" applyAlignment="1" applyProtection="1">
      <protection hidden="1"/>
    </xf>
    <xf numFmtId="164" fontId="8" fillId="0" borderId="27" xfId="1" applyNumberFormat="1" applyFont="1" applyFill="1" applyBorder="1" applyAlignment="1" applyProtection="1">
      <protection hidden="1"/>
    </xf>
    <xf numFmtId="166" fontId="7" fillId="0" borderId="1" xfId="1" applyNumberFormat="1" applyFont="1" applyFill="1" applyBorder="1" applyAlignment="1" applyProtection="1">
      <protection hidden="1"/>
    </xf>
    <xf numFmtId="167" fontId="7" fillId="0" borderId="2" xfId="1" applyNumberFormat="1" applyFont="1" applyFill="1" applyBorder="1" applyAlignment="1" applyProtection="1">
      <protection hidden="1"/>
    </xf>
    <xf numFmtId="168" fontId="7" fillId="0" borderId="2" xfId="1" applyNumberFormat="1" applyFont="1" applyFill="1" applyBorder="1" applyAlignment="1" applyProtection="1">
      <protection hidden="1"/>
    </xf>
    <xf numFmtId="169" fontId="7" fillId="0" borderId="2" xfId="1" applyNumberFormat="1" applyFont="1" applyFill="1" applyBorder="1" applyAlignment="1" applyProtection="1">
      <protection hidden="1"/>
    </xf>
    <xf numFmtId="166" fontId="7" fillId="0" borderId="8" xfId="1" applyNumberFormat="1" applyFont="1" applyFill="1" applyBorder="1" applyAlignment="1" applyProtection="1">
      <protection hidden="1"/>
    </xf>
    <xf numFmtId="167" fontId="7" fillId="0" borderId="7" xfId="1" applyNumberFormat="1" applyFont="1" applyFill="1" applyBorder="1" applyAlignment="1" applyProtection="1">
      <protection hidden="1"/>
    </xf>
    <xf numFmtId="168" fontId="7" fillId="0" borderId="7" xfId="1" applyNumberFormat="1" applyFont="1" applyFill="1" applyBorder="1" applyAlignment="1" applyProtection="1">
      <protection hidden="1"/>
    </xf>
    <xf numFmtId="169" fontId="7" fillId="0" borderId="7" xfId="1" applyNumberFormat="1" applyFont="1" applyFill="1" applyBorder="1" applyAlignment="1" applyProtection="1">
      <protection hidden="1"/>
    </xf>
    <xf numFmtId="169" fontId="7" fillId="0" borderId="9" xfId="1" applyNumberFormat="1" applyFont="1" applyFill="1" applyBorder="1" applyAlignment="1" applyProtection="1">
      <alignment wrapText="1"/>
      <protection hidden="1"/>
    </xf>
    <xf numFmtId="169" fontId="7" fillId="0" borderId="3" xfId="1" applyNumberFormat="1" applyFont="1" applyFill="1" applyBorder="1" applyAlignment="1" applyProtection="1">
      <alignment wrapText="1"/>
      <protection hidden="1"/>
    </xf>
    <xf numFmtId="164" fontId="8" fillId="0" borderId="26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protection hidden="1"/>
    </xf>
    <xf numFmtId="165" fontId="8" fillId="0" borderId="31" xfId="1" applyNumberFormat="1" applyFont="1" applyFill="1" applyBorder="1" applyAlignment="1" applyProtection="1">
      <protection hidden="1"/>
    </xf>
    <xf numFmtId="165" fontId="8" fillId="0" borderId="4" xfId="10" applyNumberFormat="1" applyFont="1" applyFill="1" applyBorder="1" applyAlignment="1" applyProtection="1">
      <protection hidden="1"/>
    </xf>
    <xf numFmtId="165" fontId="8" fillId="0" borderId="29" xfId="1" applyNumberFormat="1" applyFont="1" applyFill="1" applyBorder="1" applyAlignment="1" applyProtection="1">
      <protection hidden="1"/>
    </xf>
    <xf numFmtId="165" fontId="6" fillId="0" borderId="8" xfId="1" applyNumberFormat="1" applyFont="1" applyFill="1" applyBorder="1" applyAlignment="1" applyProtection="1">
      <alignment horizontal="right" vertical="center"/>
      <protection hidden="1"/>
    </xf>
    <xf numFmtId="165" fontId="5" fillId="0" borderId="8" xfId="1" applyNumberFormat="1" applyFont="1" applyFill="1" applyBorder="1" applyAlignment="1" applyProtection="1">
      <alignment horizontal="right" vertical="center"/>
      <protection hidden="1"/>
    </xf>
    <xf numFmtId="165" fontId="24" fillId="0" borderId="8" xfId="1" applyNumberFormat="1" applyFont="1" applyFill="1" applyBorder="1" applyAlignment="1" applyProtection="1">
      <alignment horizontal="right" vertical="center"/>
      <protection hidden="1"/>
    </xf>
    <xf numFmtId="165" fontId="5" fillId="0" borderId="16" xfId="1" applyNumberFormat="1" applyFont="1" applyBorder="1" applyAlignment="1">
      <alignment horizontal="right" vertical="center"/>
    </xf>
    <xf numFmtId="165" fontId="6" fillId="0" borderId="16" xfId="1" applyNumberFormat="1" applyFont="1" applyFill="1" applyBorder="1" applyAlignment="1" applyProtection="1">
      <alignment horizontal="right" vertical="center"/>
      <protection hidden="1"/>
    </xf>
    <xf numFmtId="165" fontId="6" fillId="0" borderId="17" xfId="1" applyNumberFormat="1" applyFont="1" applyFill="1" applyBorder="1" applyAlignment="1" applyProtection="1">
      <alignment horizontal="right" vertical="center"/>
      <protection hidden="1"/>
    </xf>
    <xf numFmtId="0" fontId="6" fillId="0" borderId="32" xfId="1" applyNumberFormat="1" applyFont="1" applyFill="1" applyBorder="1" applyAlignment="1" applyProtection="1">
      <alignment wrapText="1"/>
      <protection hidden="1"/>
    </xf>
    <xf numFmtId="0" fontId="5" fillId="0" borderId="32" xfId="1" applyNumberFormat="1" applyFont="1" applyFill="1" applyBorder="1" applyAlignment="1" applyProtection="1">
      <alignment wrapText="1"/>
      <protection hidden="1"/>
    </xf>
    <xf numFmtId="0" fontId="5" fillId="0" borderId="8" xfId="1" applyFont="1" applyBorder="1" applyAlignment="1">
      <alignment horizontal="right" vertical="center"/>
    </xf>
    <xf numFmtId="0" fontId="25" fillId="0" borderId="32" xfId="0" applyFont="1" applyFill="1" applyBorder="1" applyAlignment="1">
      <alignment wrapText="1"/>
    </xf>
    <xf numFmtId="0" fontId="6" fillId="0" borderId="32" xfId="1" applyNumberFormat="1" applyFont="1" applyFill="1" applyBorder="1" applyAlignment="1" applyProtection="1">
      <alignment vertical="center" wrapText="1"/>
      <protection hidden="1"/>
    </xf>
    <xf numFmtId="0" fontId="5" fillId="0" borderId="32" xfId="1" applyNumberFormat="1" applyFont="1" applyFill="1" applyBorder="1" applyAlignment="1" applyProtection="1">
      <alignment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2" xfId="1" applyNumberFormat="1" applyFont="1" applyFill="1" applyBorder="1" applyAlignment="1" applyProtection="1">
      <alignment vertical="top" wrapText="1"/>
      <protection hidden="1"/>
    </xf>
    <xf numFmtId="0" fontId="5" fillId="0" borderId="32" xfId="0" applyFont="1" applyBorder="1" applyAlignment="1">
      <alignment horizontal="justify" vertical="top" wrapText="1"/>
    </xf>
    <xf numFmtId="165" fontId="5" fillId="0" borderId="8" xfId="1" applyNumberFormat="1" applyFont="1" applyBorder="1" applyAlignment="1">
      <alignment horizontal="right" vertical="center"/>
    </xf>
    <xf numFmtId="0" fontId="24" fillId="0" borderId="32" xfId="0" applyFont="1" applyBorder="1" applyAlignment="1">
      <alignment vertical="center" wrapText="1"/>
    </xf>
    <xf numFmtId="0" fontId="24" fillId="0" borderId="32" xfId="0" applyFont="1" applyBorder="1" applyAlignment="1">
      <alignment horizontal="left" vertical="top" wrapText="1" indent="2"/>
    </xf>
    <xf numFmtId="165" fontId="24" fillId="0" borderId="8" xfId="1" applyNumberFormat="1" applyFont="1" applyBorder="1" applyAlignment="1">
      <alignment horizontal="right" vertical="center"/>
    </xf>
    <xf numFmtId="0" fontId="24" fillId="0" borderId="32" xfId="0" applyFont="1" applyBorder="1" applyAlignment="1">
      <alignment vertical="top" wrapText="1"/>
    </xf>
    <xf numFmtId="0" fontId="24" fillId="0" borderId="32" xfId="0" applyFont="1" applyBorder="1" applyAlignment="1">
      <alignment horizontal="justify" vertical="top" wrapText="1"/>
    </xf>
    <xf numFmtId="0" fontId="24" fillId="0" borderId="32" xfId="1" applyNumberFormat="1" applyFont="1" applyFill="1" applyBorder="1" applyAlignment="1" applyProtection="1">
      <alignment wrapText="1"/>
      <protection hidden="1"/>
    </xf>
    <xf numFmtId="0" fontId="5" fillId="0" borderId="33" xfId="1" applyNumberFormat="1" applyFont="1" applyFill="1" applyBorder="1" applyAlignment="1" applyProtection="1">
      <alignment horizontal="left" vertical="top" wrapText="1"/>
      <protection hidden="1"/>
    </xf>
    <xf numFmtId="165" fontId="5" fillId="0" borderId="16" xfId="1" applyNumberFormat="1" applyFont="1" applyFill="1" applyBorder="1" applyAlignment="1" applyProtection="1">
      <alignment horizontal="right" vertical="center"/>
      <protection hidden="1"/>
    </xf>
    <xf numFmtId="0" fontId="5" fillId="0" borderId="32" xfId="1" applyNumberFormat="1" applyFont="1" applyFill="1" applyBorder="1" applyAlignment="1" applyProtection="1">
      <alignment horizontal="left" vertical="top" wrapText="1"/>
      <protection hidden="1"/>
    </xf>
    <xf numFmtId="0" fontId="6" fillId="0" borderId="30" xfId="1" applyNumberFormat="1" applyFont="1" applyFill="1" applyBorder="1" applyAlignment="1" applyProtection="1">
      <alignment horizontal="left" vertical="top" wrapText="1"/>
      <protection hidden="1"/>
    </xf>
    <xf numFmtId="49" fontId="2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4" xfId="1" applyNumberFormat="1" applyFont="1" applyFill="1" applyBorder="1" applyAlignment="1" applyProtection="1">
      <alignment horizontal="left" vertical="top" wrapText="1"/>
      <protection hidden="1"/>
    </xf>
    <xf numFmtId="164" fontId="3" fillId="0" borderId="35" xfId="1" applyNumberFormat="1" applyFont="1" applyFill="1" applyBorder="1" applyAlignment="1" applyProtection="1">
      <alignment horizontal="center" vertical="center"/>
      <protection hidden="1"/>
    </xf>
    <xf numFmtId="164" fontId="6" fillId="0" borderId="18" xfId="1" applyNumberFormat="1" applyFont="1" applyFill="1" applyBorder="1" applyAlignment="1" applyProtection="1">
      <alignment horizontal="center"/>
      <protection hidden="1"/>
    </xf>
    <xf numFmtId="171" fontId="2" fillId="0" borderId="0" xfId="1" applyNumberFormat="1" applyFont="1" applyFill="1"/>
    <xf numFmtId="170" fontId="5" fillId="0" borderId="8" xfId="1" applyNumberFormat="1" applyFont="1" applyBorder="1" applyAlignment="1">
      <alignment horizontal="right" vertical="center"/>
    </xf>
    <xf numFmtId="0" fontId="1" fillId="0" borderId="0" xfId="1" applyNumberFormat="1" applyFont="1" applyFill="1" applyAlignment="1" applyProtection="1">
      <protection hidden="1"/>
    </xf>
    <xf numFmtId="14" fontId="12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11" fillId="0" borderId="0" xfId="0" applyFont="1" applyAlignment="1">
      <alignment horizontal="center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14" fillId="0" borderId="0" xfId="0" applyFont="1" applyAlignment="1">
      <alignment horizontal="center" vertical="center" wrapText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2" fillId="0" borderId="20" xfId="1" applyFont="1" applyBorder="1" applyAlignment="1" applyProtection="1">
      <alignment horizontal="right"/>
      <protection hidden="1"/>
    </xf>
    <xf numFmtId="0" fontId="2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169" fontId="17" fillId="0" borderId="0" xfId="2" applyNumberFormat="1" applyFont="1" applyFill="1" applyBorder="1" applyAlignment="1" applyProtection="1">
      <alignment horizontal="right" wrapText="1"/>
      <protection hidden="1"/>
    </xf>
    <xf numFmtId="0" fontId="17" fillId="0" borderId="10" xfId="2" applyNumberFormat="1" applyFont="1" applyFill="1" applyBorder="1" applyAlignment="1" applyProtection="1">
      <alignment horizontal="center" vertical="top"/>
      <protection hidden="1"/>
    </xf>
    <xf numFmtId="0" fontId="8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22" xfId="2" applyNumberFormat="1" applyFont="1" applyFill="1" applyBorder="1" applyAlignment="1" applyProtection="1">
      <alignment horizontal="center" vertical="center" wrapText="1"/>
      <protection hidden="1"/>
    </xf>
    <xf numFmtId="0" fontId="18" fillId="0" borderId="23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1" applyNumberFormat="1" applyFont="1" applyFill="1" applyBorder="1" applyAlignment="1" applyProtection="1">
      <alignment horizontal="center" vertical="top"/>
      <protection hidden="1"/>
    </xf>
    <xf numFmtId="0" fontId="8" fillId="0" borderId="10" xfId="1" applyNumberFormat="1" applyFont="1" applyFill="1" applyBorder="1" applyAlignment="1" applyProtection="1">
      <alignment horizontal="center" vertical="top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8" xfId="0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</cellXfs>
  <cellStyles count="11">
    <cellStyle name="Обычный" xfId="0" builtinId="0"/>
    <cellStyle name="Обычный 2" xfId="1"/>
    <cellStyle name="Обычный 2 10" xfId="1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9" defaultPivotStyle="PivotStyleLight16"/>
  <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view="pageBreakPreview" zoomScaleSheetLayoutView="100" workbookViewId="0">
      <selection activeCell="B3" sqref="B3:D3"/>
    </sheetView>
  </sheetViews>
  <sheetFormatPr defaultRowHeight="15.75"/>
  <cols>
    <col min="1" max="1" width="26.85546875" style="57" customWidth="1"/>
    <col min="2" max="2" width="40.28515625" style="57" customWidth="1"/>
    <col min="3" max="3" width="17.7109375" style="57" customWidth="1"/>
    <col min="4" max="4" width="25" style="57" customWidth="1"/>
    <col min="5" max="7" width="9.140625" style="57"/>
    <col min="8" max="8" width="10.140625" style="57" bestFit="1" customWidth="1"/>
    <col min="9" max="16384" width="9.140625" style="57"/>
  </cols>
  <sheetData>
    <row r="1" spans="1:8">
      <c r="B1" s="221" t="s">
        <v>697</v>
      </c>
      <c r="C1" s="221"/>
      <c r="D1" s="221"/>
      <c r="E1" s="211"/>
      <c r="F1" s="211"/>
      <c r="G1" s="211"/>
    </row>
    <row r="2" spans="1:8">
      <c r="B2" s="221" t="s">
        <v>706</v>
      </c>
      <c r="C2" s="221"/>
      <c r="D2" s="221"/>
      <c r="E2" s="211"/>
      <c r="F2" s="211"/>
      <c r="G2" s="211"/>
    </row>
    <row r="3" spans="1:8">
      <c r="A3" s="56"/>
      <c r="B3" s="221" t="s">
        <v>709</v>
      </c>
      <c r="C3" s="221"/>
      <c r="D3" s="221"/>
      <c r="E3" s="211"/>
      <c r="F3" s="211"/>
      <c r="G3" s="211"/>
    </row>
    <row r="4" spans="1:8">
      <c r="A4" s="56"/>
      <c r="B4" s="56"/>
    </row>
    <row r="5" spans="1:8" s="58" customFormat="1" ht="72.75" customHeight="1">
      <c r="A5" s="220" t="s">
        <v>661</v>
      </c>
      <c r="B5" s="220"/>
      <c r="C5" s="220"/>
      <c r="D5" s="220"/>
    </row>
    <row r="7" spans="1:8" ht="31.5">
      <c r="A7" s="59" t="s">
        <v>449</v>
      </c>
      <c r="B7" s="59" t="s">
        <v>294</v>
      </c>
      <c r="C7" s="59" t="s">
        <v>466</v>
      </c>
      <c r="D7" s="129" t="s">
        <v>298</v>
      </c>
    </row>
    <row r="8" spans="1:8" ht="31.5">
      <c r="A8" s="60" t="s">
        <v>450</v>
      </c>
      <c r="B8" s="61" t="s">
        <v>451</v>
      </c>
      <c r="C8" s="62">
        <f>C9+C10</f>
        <v>26951.799999999988</v>
      </c>
      <c r="D8" s="63">
        <f>D9+D10</f>
        <v>0</v>
      </c>
    </row>
    <row r="9" spans="1:8" ht="63">
      <c r="A9" s="60" t="s">
        <v>452</v>
      </c>
      <c r="B9" s="24" t="s">
        <v>453</v>
      </c>
      <c r="C9" s="64">
        <v>350951.8</v>
      </c>
      <c r="D9" s="64">
        <v>324000</v>
      </c>
    </row>
    <row r="10" spans="1:8" ht="63">
      <c r="A10" s="60" t="s">
        <v>454</v>
      </c>
      <c r="B10" s="24" t="s">
        <v>455</v>
      </c>
      <c r="C10" s="64">
        <v>-324000</v>
      </c>
      <c r="D10" s="64">
        <v>-324000</v>
      </c>
    </row>
    <row r="11" spans="1:8" ht="47.25">
      <c r="A11" s="59" t="s">
        <v>456</v>
      </c>
      <c r="B11" s="61" t="s">
        <v>662</v>
      </c>
      <c r="C11" s="62">
        <f>C14+C12+C15+C13</f>
        <v>33980.200000000012</v>
      </c>
      <c r="D11" s="63">
        <f>D14+D12+D15+D13</f>
        <v>-154.91800000000512</v>
      </c>
    </row>
    <row r="12" spans="1:8" ht="78.75">
      <c r="A12" s="60" t="s">
        <v>457</v>
      </c>
      <c r="B12" s="24" t="s">
        <v>659</v>
      </c>
      <c r="C12" s="64">
        <f>384932</f>
        <v>384932</v>
      </c>
      <c r="D12" s="64">
        <f>388573</f>
        <v>388573</v>
      </c>
    </row>
    <row r="13" spans="1:8" ht="78.75">
      <c r="A13" s="60" t="s">
        <v>459</v>
      </c>
      <c r="B13" s="24" t="s">
        <v>660</v>
      </c>
      <c r="C13" s="64">
        <f>-350951.8</f>
        <v>-350951.8</v>
      </c>
      <c r="D13" s="64">
        <f>-388727.918</f>
        <v>-388727.91800000001</v>
      </c>
    </row>
    <row r="14" spans="1:8" ht="126">
      <c r="A14" s="60" t="s">
        <v>457</v>
      </c>
      <c r="B14" s="24" t="s">
        <v>458</v>
      </c>
      <c r="C14" s="64">
        <v>58900</v>
      </c>
      <c r="D14" s="64">
        <v>42200</v>
      </c>
      <c r="H14" s="116"/>
    </row>
    <row r="15" spans="1:8" ht="126">
      <c r="A15" s="60" t="s">
        <v>459</v>
      </c>
      <c r="B15" s="24" t="s">
        <v>460</v>
      </c>
      <c r="C15" s="64">
        <v>-58900</v>
      </c>
      <c r="D15" s="64">
        <v>-42200</v>
      </c>
    </row>
    <row r="16" spans="1:8" ht="31.5">
      <c r="A16" s="59" t="s">
        <v>461</v>
      </c>
      <c r="B16" s="61" t="s">
        <v>462</v>
      </c>
      <c r="C16" s="63">
        <f>C17</f>
        <v>10579.346160000001</v>
      </c>
      <c r="D16" s="63">
        <f>D17</f>
        <v>-21418.019</v>
      </c>
    </row>
    <row r="17" spans="1:4" ht="47.25">
      <c r="A17" s="60" t="s">
        <v>463</v>
      </c>
      <c r="B17" s="24" t="s">
        <v>464</v>
      </c>
      <c r="C17" s="64">
        <v>10579.346160000001</v>
      </c>
      <c r="D17" s="64">
        <v>-21418.019</v>
      </c>
    </row>
    <row r="18" spans="1:4">
      <c r="A18" s="65"/>
      <c r="B18" s="59" t="s">
        <v>465</v>
      </c>
      <c r="C18" s="62">
        <f>C8+C11+C16</f>
        <v>71511.346160000001</v>
      </c>
      <c r="D18" s="63">
        <f>D8+D11+D16</f>
        <v>-21572.937000000005</v>
      </c>
    </row>
  </sheetData>
  <mergeCells count="4">
    <mergeCell ref="A5:D5"/>
    <mergeCell ref="B1:D1"/>
    <mergeCell ref="B2:D2"/>
    <mergeCell ref="B3:D3"/>
  </mergeCells>
  <pageMargins left="0.70866141732283472" right="0.31496062992125984" top="0.55118110236220474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1"/>
  <sheetViews>
    <sheetView view="pageBreakPreview" zoomScaleSheetLayoutView="100" workbookViewId="0">
      <pane xSplit="1" ySplit="7" topLeftCell="B83" activePane="bottomRight" state="frozen"/>
      <selection activeCell="C16" sqref="C16"/>
      <selection pane="topRight" activeCell="C16" sqref="C16"/>
      <selection pane="bottomLeft" activeCell="C16" sqref="C16"/>
      <selection pane="bottomRight" activeCell="E3" sqref="E3"/>
    </sheetView>
  </sheetViews>
  <sheetFormatPr defaultColWidth="9.140625" defaultRowHeight="12.75"/>
  <cols>
    <col min="1" max="1" width="24.28515625" style="4" customWidth="1"/>
    <col min="2" max="2" width="58.5703125" style="2" customWidth="1"/>
    <col min="3" max="3" width="12.28515625" style="117" customWidth="1"/>
    <col min="4" max="4" width="12.42578125" style="2" customWidth="1"/>
    <col min="5" max="5" width="18" style="2" customWidth="1"/>
    <col min="6" max="189" width="9.140625" style="2" customWidth="1"/>
    <col min="190" max="16384" width="9.140625" style="2"/>
  </cols>
  <sheetData>
    <row r="1" spans="1:9" s="57" customFormat="1" ht="15.75">
      <c r="C1" s="21"/>
      <c r="D1" s="21"/>
      <c r="E1" s="7" t="s">
        <v>698</v>
      </c>
      <c r="F1" s="211"/>
      <c r="G1" s="211"/>
    </row>
    <row r="2" spans="1:9" s="57" customFormat="1" ht="15.75">
      <c r="C2" s="21"/>
      <c r="D2" s="21"/>
      <c r="E2" s="215" t="s">
        <v>705</v>
      </c>
      <c r="F2" s="211"/>
      <c r="G2" s="211"/>
    </row>
    <row r="3" spans="1:9" s="57" customFormat="1" ht="15.75">
      <c r="A3" s="56"/>
      <c r="C3" s="21"/>
      <c r="D3" s="21"/>
      <c r="E3" s="219" t="s">
        <v>709</v>
      </c>
      <c r="F3" s="211"/>
      <c r="G3" s="211"/>
    </row>
    <row r="4" spans="1:9" ht="15" customHeight="1">
      <c r="A4" s="3"/>
      <c r="B4" s="223"/>
      <c r="C4" s="223"/>
    </row>
    <row r="5" spans="1:9" ht="27.75" customHeight="1">
      <c r="A5" s="224" t="s">
        <v>696</v>
      </c>
      <c r="B5" s="224"/>
      <c r="C5" s="224"/>
      <c r="D5" s="224"/>
      <c r="E5" s="224"/>
    </row>
    <row r="6" spans="1:9" ht="15.75" customHeight="1">
      <c r="A6" s="3"/>
      <c r="B6" s="1"/>
      <c r="C6" s="222" t="s">
        <v>299</v>
      </c>
      <c r="D6" s="222"/>
      <c r="E6" s="222"/>
    </row>
    <row r="7" spans="1:9" ht="39" customHeight="1">
      <c r="A7" s="10" t="s">
        <v>311</v>
      </c>
      <c r="B7" s="10" t="s">
        <v>312</v>
      </c>
      <c r="C7" s="10" t="s">
        <v>448</v>
      </c>
      <c r="D7" s="11" t="s">
        <v>298</v>
      </c>
      <c r="E7" s="10" t="s">
        <v>296</v>
      </c>
    </row>
    <row r="8" spans="1:9" ht="15" customHeight="1">
      <c r="A8" s="12" t="s">
        <v>313</v>
      </c>
      <c r="B8" s="182" t="s">
        <v>314</v>
      </c>
      <c r="C8" s="176">
        <f>C9+C11+C13+C17+C20+C21+C29+C31+C32+C38+C39</f>
        <v>713075</v>
      </c>
      <c r="D8" s="176">
        <f t="shared" ref="D8" si="0">D9+D11+D13+D17+D20+D21+D29+D31+D32+D38+D39</f>
        <v>730497.21</v>
      </c>
      <c r="E8" s="176">
        <f>D8/C8*100</f>
        <v>102.44325070995338</v>
      </c>
      <c r="F8" s="110"/>
      <c r="I8" s="109"/>
    </row>
    <row r="9" spans="1:9" ht="15" customHeight="1">
      <c r="A9" s="12" t="s">
        <v>315</v>
      </c>
      <c r="B9" s="182" t="s">
        <v>316</v>
      </c>
      <c r="C9" s="176">
        <f>C10</f>
        <v>418481</v>
      </c>
      <c r="D9" s="176">
        <f t="shared" ref="D9" si="1">D10</f>
        <v>431354.8</v>
      </c>
      <c r="E9" s="176">
        <f t="shared" ref="E9:E72" si="2">D9/C9*100</f>
        <v>103.07631648748688</v>
      </c>
      <c r="F9" s="110"/>
      <c r="I9" s="109"/>
    </row>
    <row r="10" spans="1:9" ht="15" customHeight="1">
      <c r="A10" s="13" t="s">
        <v>317</v>
      </c>
      <c r="B10" s="183" t="s">
        <v>318</v>
      </c>
      <c r="C10" s="177">
        <v>418481</v>
      </c>
      <c r="D10" s="177">
        <v>431354.8</v>
      </c>
      <c r="E10" s="177">
        <f t="shared" si="2"/>
        <v>103.07631648748688</v>
      </c>
      <c r="F10" s="110"/>
      <c r="I10" s="109"/>
    </row>
    <row r="11" spans="1:9" ht="47.25">
      <c r="A11" s="12" t="s">
        <v>319</v>
      </c>
      <c r="B11" s="182" t="s">
        <v>320</v>
      </c>
      <c r="C11" s="176">
        <f>C12</f>
        <v>5452</v>
      </c>
      <c r="D11" s="176">
        <f t="shared" ref="D11" si="3">D12</f>
        <v>5856.4</v>
      </c>
      <c r="E11" s="176">
        <f t="shared" si="2"/>
        <v>107.41746148202493</v>
      </c>
      <c r="F11" s="110"/>
      <c r="I11" s="109"/>
    </row>
    <row r="12" spans="1:9" ht="31.5">
      <c r="A12" s="13" t="s">
        <v>321</v>
      </c>
      <c r="B12" s="185" t="s">
        <v>322</v>
      </c>
      <c r="C12" s="177">
        <v>5452</v>
      </c>
      <c r="D12" s="177">
        <v>5856.4</v>
      </c>
      <c r="E12" s="177">
        <f t="shared" si="2"/>
        <v>107.41746148202493</v>
      </c>
      <c r="F12" s="110"/>
      <c r="I12" s="109"/>
    </row>
    <row r="13" spans="1:9" ht="15" customHeight="1">
      <c r="A13" s="12" t="s">
        <v>323</v>
      </c>
      <c r="B13" s="182" t="s">
        <v>324</v>
      </c>
      <c r="C13" s="176">
        <f>C14+C15+C16</f>
        <v>80000</v>
      </c>
      <c r="D13" s="176">
        <f t="shared" ref="D13" si="4">D14+D15+D16</f>
        <v>74924.500000000015</v>
      </c>
      <c r="E13" s="176">
        <f t="shared" si="2"/>
        <v>93.655625000000015</v>
      </c>
      <c r="F13" s="110"/>
      <c r="I13" s="109"/>
    </row>
    <row r="14" spans="1:9" ht="12.75" customHeight="1">
      <c r="A14" s="13" t="s">
        <v>325</v>
      </c>
      <c r="B14" s="183" t="s">
        <v>326</v>
      </c>
      <c r="C14" s="177">
        <v>73100</v>
      </c>
      <c r="D14" s="177">
        <v>67295.600000000006</v>
      </c>
      <c r="E14" s="177">
        <f t="shared" si="2"/>
        <v>92.059644322845429</v>
      </c>
      <c r="F14" s="110"/>
      <c r="I14" s="109"/>
    </row>
    <row r="15" spans="1:9" ht="14.25" customHeight="1">
      <c r="A15" s="13" t="s">
        <v>327</v>
      </c>
      <c r="B15" s="183" t="s">
        <v>328</v>
      </c>
      <c r="C15" s="177">
        <v>580</v>
      </c>
      <c r="D15" s="177">
        <v>504.1</v>
      </c>
      <c r="E15" s="177">
        <f t="shared" si="2"/>
        <v>86.913793103448285</v>
      </c>
      <c r="F15" s="110"/>
      <c r="I15" s="109"/>
    </row>
    <row r="16" spans="1:9" ht="31.5">
      <c r="A16" s="13" t="s">
        <v>329</v>
      </c>
      <c r="B16" s="183" t="s">
        <v>330</v>
      </c>
      <c r="C16" s="177">
        <v>6320</v>
      </c>
      <c r="D16" s="177">
        <v>7124.8</v>
      </c>
      <c r="E16" s="177">
        <f t="shared" si="2"/>
        <v>112.73417721518987</v>
      </c>
      <c r="F16" s="110"/>
      <c r="I16" s="109"/>
    </row>
    <row r="17" spans="1:9" ht="15" customHeight="1">
      <c r="A17" s="12" t="s">
        <v>331</v>
      </c>
      <c r="B17" s="182" t="s">
        <v>332</v>
      </c>
      <c r="C17" s="176">
        <f>C18+C19</f>
        <v>107414</v>
      </c>
      <c r="D17" s="176">
        <f t="shared" ref="D17" si="5">D18+D19</f>
        <v>111641.7</v>
      </c>
      <c r="E17" s="176">
        <f t="shared" si="2"/>
        <v>103.9358929003668</v>
      </c>
      <c r="F17" s="110"/>
      <c r="I17" s="109"/>
    </row>
    <row r="18" spans="1:9" ht="15" customHeight="1">
      <c r="A18" s="13" t="s">
        <v>333</v>
      </c>
      <c r="B18" s="183" t="s">
        <v>334</v>
      </c>
      <c r="C18" s="177">
        <v>26535</v>
      </c>
      <c r="D18" s="177">
        <v>28373.200000000001</v>
      </c>
      <c r="E18" s="177">
        <f t="shared" si="2"/>
        <v>106.92745430563406</v>
      </c>
      <c r="F18" s="110"/>
      <c r="I18" s="109"/>
    </row>
    <row r="19" spans="1:9" ht="15" customHeight="1">
      <c r="A19" s="13" t="s">
        <v>335</v>
      </c>
      <c r="B19" s="183" t="s">
        <v>336</v>
      </c>
      <c r="C19" s="177">
        <v>80879</v>
      </c>
      <c r="D19" s="177">
        <v>83268.5</v>
      </c>
      <c r="E19" s="177">
        <f t="shared" si="2"/>
        <v>102.95441338295478</v>
      </c>
      <c r="F19" s="110"/>
      <c r="I19" s="109"/>
    </row>
    <row r="20" spans="1:9" ht="15" customHeight="1">
      <c r="A20" s="12" t="s">
        <v>337</v>
      </c>
      <c r="B20" s="182" t="s">
        <v>338</v>
      </c>
      <c r="C20" s="176">
        <v>23369</v>
      </c>
      <c r="D20" s="176">
        <v>28964.7</v>
      </c>
      <c r="E20" s="176">
        <f t="shared" si="2"/>
        <v>123.9449698318285</v>
      </c>
      <c r="F20" s="110"/>
      <c r="I20" s="109"/>
    </row>
    <row r="21" spans="1:9" ht="50.25" customHeight="1">
      <c r="A21" s="12" t="s">
        <v>339</v>
      </c>
      <c r="B21" s="186" t="s">
        <v>340</v>
      </c>
      <c r="C21" s="176">
        <f>C22+C25+C27</f>
        <v>32329</v>
      </c>
      <c r="D21" s="176">
        <f t="shared" ref="D21" si="6">D22+D25+D27</f>
        <v>36171.509000000005</v>
      </c>
      <c r="E21" s="176">
        <f t="shared" si="2"/>
        <v>111.88564137461722</v>
      </c>
      <c r="F21" s="110"/>
      <c r="I21" s="109"/>
    </row>
    <row r="22" spans="1:9" ht="97.5" customHeight="1">
      <c r="A22" s="12" t="s">
        <v>341</v>
      </c>
      <c r="B22" s="182" t="s">
        <v>342</v>
      </c>
      <c r="C22" s="176">
        <f>C23+C24</f>
        <v>17900</v>
      </c>
      <c r="D22" s="176">
        <f t="shared" ref="D22" si="7">D23+D24</f>
        <v>19878.654000000002</v>
      </c>
      <c r="E22" s="176">
        <f t="shared" si="2"/>
        <v>111.05393296089387</v>
      </c>
      <c r="F22" s="110"/>
      <c r="I22" s="109"/>
    </row>
    <row r="23" spans="1:9" ht="94.5">
      <c r="A23" s="13" t="s">
        <v>343</v>
      </c>
      <c r="B23" s="183" t="s">
        <v>344</v>
      </c>
      <c r="C23" s="177">
        <f>17000-711</f>
        <v>16289</v>
      </c>
      <c r="D23" s="177">
        <v>17062.754000000001</v>
      </c>
      <c r="E23" s="177">
        <f t="shared" si="2"/>
        <v>104.75016268647555</v>
      </c>
      <c r="F23" s="110"/>
      <c r="I23" s="109"/>
    </row>
    <row r="24" spans="1:9" ht="78.75">
      <c r="A24" s="13" t="s">
        <v>345</v>
      </c>
      <c r="B24" s="183" t="s">
        <v>346</v>
      </c>
      <c r="C24" s="177">
        <f>900+711</f>
        <v>1611</v>
      </c>
      <c r="D24" s="177">
        <v>2815.9</v>
      </c>
      <c r="E24" s="177">
        <f t="shared" si="2"/>
        <v>174.79205462445685</v>
      </c>
      <c r="F24" s="110"/>
      <c r="I24" s="109"/>
    </row>
    <row r="25" spans="1:9" ht="31.5">
      <c r="A25" s="12" t="s">
        <v>347</v>
      </c>
      <c r="B25" s="182" t="s">
        <v>348</v>
      </c>
      <c r="C25" s="176">
        <f>C26</f>
        <v>513</v>
      </c>
      <c r="D25" s="176">
        <f t="shared" ref="D25" si="8">D26</f>
        <v>332.55500000000001</v>
      </c>
      <c r="E25" s="176">
        <f t="shared" si="2"/>
        <v>64.825536062378163</v>
      </c>
      <c r="F25" s="110"/>
      <c r="I25" s="109"/>
    </row>
    <row r="26" spans="1:9" ht="63">
      <c r="A26" s="13" t="s">
        <v>349</v>
      </c>
      <c r="B26" s="183" t="s">
        <v>350</v>
      </c>
      <c r="C26" s="177">
        <v>513</v>
      </c>
      <c r="D26" s="210">
        <v>332.55500000000001</v>
      </c>
      <c r="E26" s="177">
        <f t="shared" si="2"/>
        <v>64.825536062378163</v>
      </c>
      <c r="F26" s="110"/>
      <c r="I26" s="109"/>
    </row>
    <row r="27" spans="1:9" ht="94.5">
      <c r="A27" s="12" t="s">
        <v>351</v>
      </c>
      <c r="B27" s="182" t="s">
        <v>352</v>
      </c>
      <c r="C27" s="176">
        <f>C28</f>
        <v>13916</v>
      </c>
      <c r="D27" s="176">
        <f t="shared" ref="D27" si="9">D28</f>
        <v>15960.3</v>
      </c>
      <c r="E27" s="176">
        <f t="shared" si="2"/>
        <v>114.69028456453003</v>
      </c>
      <c r="F27" s="110"/>
      <c r="I27" s="109"/>
    </row>
    <row r="28" spans="1:9" ht="94.5">
      <c r="A28" s="13" t="s">
        <v>353</v>
      </c>
      <c r="B28" s="183" t="s">
        <v>354</v>
      </c>
      <c r="C28" s="177">
        <v>13916</v>
      </c>
      <c r="D28" s="177">
        <v>15960.3</v>
      </c>
      <c r="E28" s="177">
        <f t="shared" si="2"/>
        <v>114.69028456453003</v>
      </c>
      <c r="F28" s="110"/>
      <c r="I28" s="109"/>
    </row>
    <row r="29" spans="1:9" ht="31.5">
      <c r="A29" s="12" t="s">
        <v>355</v>
      </c>
      <c r="B29" s="182" t="s">
        <v>356</v>
      </c>
      <c r="C29" s="176">
        <f>C30</f>
        <v>5684</v>
      </c>
      <c r="D29" s="176">
        <f t="shared" ref="D29" si="10">D30</f>
        <v>2131.6529999999998</v>
      </c>
      <c r="E29" s="176">
        <f t="shared" si="2"/>
        <v>37.502691766361714</v>
      </c>
      <c r="F29" s="110"/>
      <c r="I29" s="109"/>
    </row>
    <row r="30" spans="1:9" ht="15.75">
      <c r="A30" s="13" t="s">
        <v>357</v>
      </c>
      <c r="B30" s="183" t="s">
        <v>358</v>
      </c>
      <c r="C30" s="177">
        <v>5684</v>
      </c>
      <c r="D30" s="177">
        <v>2131.6529999999998</v>
      </c>
      <c r="E30" s="177">
        <f t="shared" si="2"/>
        <v>37.502691766361714</v>
      </c>
      <c r="F30" s="110"/>
      <c r="I30" s="109"/>
    </row>
    <row r="31" spans="1:9" ht="37.5" customHeight="1">
      <c r="A31" s="12" t="s">
        <v>359</v>
      </c>
      <c r="B31" s="182" t="s">
        <v>360</v>
      </c>
      <c r="C31" s="176"/>
      <c r="D31" s="184">
        <v>140.19999999999999</v>
      </c>
      <c r="E31" s="176" t="e">
        <f t="shared" si="2"/>
        <v>#DIV/0!</v>
      </c>
      <c r="F31" s="110"/>
      <c r="I31" s="109"/>
    </row>
    <row r="32" spans="1:9" ht="31.5">
      <c r="A32" s="14" t="s">
        <v>361</v>
      </c>
      <c r="B32" s="182" t="s">
        <v>362</v>
      </c>
      <c r="C32" s="176">
        <f>C33+C35</f>
        <v>27826</v>
      </c>
      <c r="D32" s="176">
        <f t="shared" ref="D32" si="11">D33+D35</f>
        <v>24842.002</v>
      </c>
      <c r="E32" s="176">
        <f t="shared" si="2"/>
        <v>89.276223675698986</v>
      </c>
      <c r="F32" s="110"/>
      <c r="I32" s="109"/>
    </row>
    <row r="33" spans="1:9" ht="94.5">
      <c r="A33" s="12" t="s">
        <v>363</v>
      </c>
      <c r="B33" s="182" t="s">
        <v>364</v>
      </c>
      <c r="C33" s="176">
        <f>C34</f>
        <v>10238</v>
      </c>
      <c r="D33" s="176">
        <f t="shared" ref="D33" si="12">D34</f>
        <v>6420.3670000000002</v>
      </c>
      <c r="E33" s="176">
        <f t="shared" si="2"/>
        <v>62.711144754834933</v>
      </c>
      <c r="F33" s="110"/>
      <c r="I33" s="109"/>
    </row>
    <row r="34" spans="1:9" ht="94.5">
      <c r="A34" s="13" t="s">
        <v>365</v>
      </c>
      <c r="B34" s="183" t="s">
        <v>366</v>
      </c>
      <c r="C34" s="177">
        <v>10238</v>
      </c>
      <c r="D34" s="177">
        <v>6420.3670000000002</v>
      </c>
      <c r="E34" s="177">
        <f t="shared" si="2"/>
        <v>62.711144754834933</v>
      </c>
      <c r="F34" s="110"/>
      <c r="I34" s="109"/>
    </row>
    <row r="35" spans="1:9" ht="94.5">
      <c r="A35" s="12" t="s">
        <v>367</v>
      </c>
      <c r="B35" s="182" t="s">
        <v>368</v>
      </c>
      <c r="C35" s="176">
        <f>C36+C37</f>
        <v>17588</v>
      </c>
      <c r="D35" s="176">
        <f t="shared" ref="D35" si="13">D36+D37</f>
        <v>18421.635000000002</v>
      </c>
      <c r="E35" s="176">
        <f t="shared" si="2"/>
        <v>104.73979417784855</v>
      </c>
      <c r="F35" s="110"/>
      <c r="I35" s="109"/>
    </row>
    <row r="36" spans="1:9" ht="50.25" customHeight="1">
      <c r="A36" s="13" t="s">
        <v>369</v>
      </c>
      <c r="B36" s="183" t="s">
        <v>370</v>
      </c>
      <c r="C36" s="177">
        <v>12000</v>
      </c>
      <c r="D36" s="177">
        <v>10927.2</v>
      </c>
      <c r="E36" s="177">
        <f t="shared" si="2"/>
        <v>91.06</v>
      </c>
      <c r="F36" s="110"/>
      <c r="I36" s="109"/>
    </row>
    <row r="37" spans="1:9" ht="39" customHeight="1">
      <c r="A37" s="13" t="s">
        <v>371</v>
      </c>
      <c r="B37" s="187" t="s">
        <v>687</v>
      </c>
      <c r="C37" s="177">
        <v>5588</v>
      </c>
      <c r="D37" s="177">
        <v>7494.4350000000004</v>
      </c>
      <c r="E37" s="177">
        <f t="shared" si="2"/>
        <v>134.11658911954189</v>
      </c>
      <c r="F37" s="110"/>
      <c r="I37" s="109"/>
    </row>
    <row r="38" spans="1:9" ht="24.75" customHeight="1">
      <c r="A38" s="12" t="s">
        <v>372</v>
      </c>
      <c r="B38" s="182" t="s">
        <v>373</v>
      </c>
      <c r="C38" s="176">
        <v>12520</v>
      </c>
      <c r="D38" s="176">
        <v>14406.478999999999</v>
      </c>
      <c r="E38" s="176">
        <f t="shared" si="2"/>
        <v>115.06772364217252</v>
      </c>
      <c r="F38" s="110"/>
      <c r="I38" s="109"/>
    </row>
    <row r="39" spans="1:9" ht="15" customHeight="1">
      <c r="A39" s="12" t="s">
        <v>374</v>
      </c>
      <c r="B39" s="182" t="s">
        <v>375</v>
      </c>
      <c r="C39" s="176"/>
      <c r="D39" s="177">
        <v>63.267000000000003</v>
      </c>
      <c r="E39" s="176"/>
      <c r="F39" s="110"/>
      <c r="I39" s="109"/>
    </row>
    <row r="40" spans="1:9" ht="20.25" customHeight="1">
      <c r="A40" s="15" t="s">
        <v>376</v>
      </c>
      <c r="B40" s="182" t="s">
        <v>377</v>
      </c>
      <c r="C40" s="176">
        <f>C41+C84</f>
        <v>2063785.5677000002</v>
      </c>
      <c r="D40" s="176">
        <f>D41+D84</f>
        <v>2013696.0359999996</v>
      </c>
      <c r="E40" s="176">
        <f t="shared" si="2"/>
        <v>97.572929451395325</v>
      </c>
      <c r="F40" s="110"/>
      <c r="I40" s="109"/>
    </row>
    <row r="41" spans="1:9" ht="29.25" customHeight="1">
      <c r="A41" s="15" t="s">
        <v>378</v>
      </c>
      <c r="B41" s="182" t="s">
        <v>379</v>
      </c>
      <c r="C41" s="176">
        <f>C45+C64+C42+C82</f>
        <v>2063899.0177000002</v>
      </c>
      <c r="D41" s="176">
        <f>D45+D64+D42+D82</f>
        <v>2013885.1359999997</v>
      </c>
      <c r="E41" s="176">
        <f t="shared" si="2"/>
        <v>97.576728256998948</v>
      </c>
      <c r="F41" s="110"/>
      <c r="I41" s="109"/>
    </row>
    <row r="42" spans="1:9" ht="32.25" customHeight="1">
      <c r="A42" s="15" t="s">
        <v>534</v>
      </c>
      <c r="B42" s="182" t="s">
        <v>380</v>
      </c>
      <c r="C42" s="176">
        <f>C43+C44</f>
        <v>41123.100000000006</v>
      </c>
      <c r="D42" s="176">
        <f>D43+D44</f>
        <v>41123.1</v>
      </c>
      <c r="E42" s="176">
        <f t="shared" si="2"/>
        <v>99.999999999999972</v>
      </c>
      <c r="F42" s="110"/>
      <c r="I42" s="109"/>
    </row>
    <row r="43" spans="1:9" ht="33" customHeight="1">
      <c r="A43" s="16" t="s">
        <v>535</v>
      </c>
      <c r="B43" s="183" t="s">
        <v>381</v>
      </c>
      <c r="C43" s="177">
        <v>40523.100000000006</v>
      </c>
      <c r="D43" s="177">
        <v>40523.1</v>
      </c>
      <c r="E43" s="177">
        <f t="shared" si="2"/>
        <v>99.999999999999972</v>
      </c>
      <c r="F43" s="110"/>
      <c r="I43" s="109"/>
    </row>
    <row r="44" spans="1:9" ht="17.25" customHeight="1">
      <c r="A44" s="188" t="s">
        <v>688</v>
      </c>
      <c r="B44" s="189" t="s">
        <v>689</v>
      </c>
      <c r="C44" s="190">
        <v>600</v>
      </c>
      <c r="D44" s="177">
        <v>600</v>
      </c>
      <c r="E44" s="190">
        <f t="shared" si="2"/>
        <v>100</v>
      </c>
      <c r="F44" s="110"/>
      <c r="I44" s="109"/>
    </row>
    <row r="45" spans="1:9" ht="16.5" customHeight="1">
      <c r="A45" s="15" t="s">
        <v>536</v>
      </c>
      <c r="B45" s="182" t="s">
        <v>406</v>
      </c>
      <c r="C45" s="176">
        <f>C46+C54+C47+C48+C49+C50+C51+C52+C53</f>
        <v>204667.62</v>
      </c>
      <c r="D45" s="176">
        <f>D46+D54+D47+D48+D49+D50+D51+D52+D53</f>
        <v>193346.55</v>
      </c>
      <c r="E45" s="176">
        <f t="shared" si="2"/>
        <v>94.468558338637052</v>
      </c>
      <c r="F45" s="110"/>
      <c r="I45" s="109"/>
    </row>
    <row r="46" spans="1:9" ht="78.75">
      <c r="A46" s="13" t="s">
        <v>537</v>
      </c>
      <c r="B46" s="183" t="s">
        <v>538</v>
      </c>
      <c r="C46" s="177">
        <v>83302</v>
      </c>
      <c r="D46" s="177">
        <v>82980.55</v>
      </c>
      <c r="E46" s="177">
        <f t="shared" si="2"/>
        <v>99.614114907205106</v>
      </c>
      <c r="F46" s="110"/>
      <c r="I46" s="109"/>
    </row>
    <row r="47" spans="1:9" ht="31.5">
      <c r="A47" s="13" t="s">
        <v>539</v>
      </c>
      <c r="B47" s="183" t="s">
        <v>540</v>
      </c>
      <c r="C47" s="177">
        <v>48306</v>
      </c>
      <c r="D47" s="177">
        <v>48306</v>
      </c>
      <c r="E47" s="177">
        <f t="shared" si="2"/>
        <v>100</v>
      </c>
      <c r="F47" s="110"/>
      <c r="I47" s="109"/>
    </row>
    <row r="48" spans="1:9" ht="40.5" customHeight="1">
      <c r="A48" s="13" t="s">
        <v>541</v>
      </c>
      <c r="B48" s="183" t="s">
        <v>542</v>
      </c>
      <c r="C48" s="177">
        <v>3279.3</v>
      </c>
      <c r="D48" s="177">
        <v>3279.3</v>
      </c>
      <c r="E48" s="177">
        <f t="shared" si="2"/>
        <v>100</v>
      </c>
      <c r="F48" s="110"/>
      <c r="I48" s="109"/>
    </row>
    <row r="49" spans="1:9" ht="47.25" hidden="1">
      <c r="A49" s="13" t="s">
        <v>543</v>
      </c>
      <c r="B49" s="183" t="s">
        <v>446</v>
      </c>
      <c r="C49" s="177">
        <v>0</v>
      </c>
      <c r="D49" s="177"/>
      <c r="E49" s="177" t="e">
        <f t="shared" si="2"/>
        <v>#DIV/0!</v>
      </c>
      <c r="F49" s="110"/>
      <c r="I49" s="109"/>
    </row>
    <row r="50" spans="1:9" ht="126">
      <c r="A50" s="13" t="s">
        <v>544</v>
      </c>
      <c r="B50" s="183" t="s">
        <v>545</v>
      </c>
      <c r="C50" s="177">
        <v>40194.6</v>
      </c>
      <c r="D50" s="177">
        <v>29199</v>
      </c>
      <c r="E50" s="177">
        <f t="shared" si="2"/>
        <v>72.644086519084667</v>
      </c>
      <c r="F50" s="110"/>
      <c r="I50" s="109"/>
    </row>
    <row r="51" spans="1:9" ht="47.25">
      <c r="A51" s="13" t="s">
        <v>690</v>
      </c>
      <c r="B51" s="183" t="s">
        <v>446</v>
      </c>
      <c r="C51" s="177">
        <v>7077.9</v>
      </c>
      <c r="D51" s="177">
        <v>7077.9</v>
      </c>
      <c r="E51" s="177">
        <f t="shared" si="2"/>
        <v>100</v>
      </c>
      <c r="F51" s="110"/>
      <c r="I51" s="109"/>
    </row>
    <row r="52" spans="1:9" ht="36" customHeight="1">
      <c r="A52" s="191" t="s">
        <v>691</v>
      </c>
      <c r="B52" s="183" t="s">
        <v>692</v>
      </c>
      <c r="C52" s="177">
        <v>5</v>
      </c>
      <c r="D52" s="177">
        <v>5</v>
      </c>
      <c r="E52" s="177">
        <f t="shared" si="2"/>
        <v>100</v>
      </c>
      <c r="F52" s="110"/>
      <c r="I52" s="109"/>
    </row>
    <row r="53" spans="1:9" ht="15" customHeight="1">
      <c r="A53" s="13" t="s">
        <v>693</v>
      </c>
      <c r="B53" s="183" t="s">
        <v>694</v>
      </c>
      <c r="C53" s="177">
        <v>1956</v>
      </c>
      <c r="D53" s="177">
        <v>1956</v>
      </c>
      <c r="E53" s="177">
        <f t="shared" si="2"/>
        <v>100</v>
      </c>
      <c r="F53" s="110"/>
      <c r="I53" s="109"/>
    </row>
    <row r="54" spans="1:9" ht="15.75">
      <c r="A54" s="16" t="s">
        <v>546</v>
      </c>
      <c r="B54" s="192" t="s">
        <v>447</v>
      </c>
      <c r="C54" s="177">
        <f>C55+C56+C57+C58+C59+C60+C61+C62+C63</f>
        <v>20546.82</v>
      </c>
      <c r="D54" s="177">
        <f>D55+D56+D57+D58+D59+D60+D61+D62+D63</f>
        <v>20542.8</v>
      </c>
      <c r="E54" s="177">
        <f t="shared" si="2"/>
        <v>99.980434928616688</v>
      </c>
      <c r="F54" s="110"/>
      <c r="I54" s="109"/>
    </row>
    <row r="55" spans="1:9" ht="173.25">
      <c r="A55" s="16"/>
      <c r="B55" s="183" t="s">
        <v>383</v>
      </c>
      <c r="C55" s="177">
        <v>5591</v>
      </c>
      <c r="D55" s="184">
        <v>5591</v>
      </c>
      <c r="E55" s="177">
        <f t="shared" si="2"/>
        <v>100</v>
      </c>
      <c r="F55" s="110"/>
      <c r="I55" s="109"/>
    </row>
    <row r="56" spans="1:9" ht="15.75">
      <c r="A56" s="16"/>
      <c r="B56" s="193" t="s">
        <v>384</v>
      </c>
      <c r="C56" s="177">
        <v>7920.4</v>
      </c>
      <c r="D56" s="184">
        <v>7916.7</v>
      </c>
      <c r="E56" s="177">
        <f t="shared" si="2"/>
        <v>99.953285187616785</v>
      </c>
      <c r="F56" s="110"/>
      <c r="I56" s="109"/>
    </row>
    <row r="57" spans="1:9" ht="110.25" hidden="1">
      <c r="A57" s="16"/>
      <c r="B57" s="193" t="s">
        <v>382</v>
      </c>
      <c r="C57" s="55">
        <v>0</v>
      </c>
      <c r="D57" s="55"/>
      <c r="E57" s="55" t="e">
        <f t="shared" si="2"/>
        <v>#DIV/0!</v>
      </c>
      <c r="F57" s="110"/>
      <c r="I57" s="109"/>
    </row>
    <row r="58" spans="1:9" ht="47.25" hidden="1">
      <c r="A58" s="16"/>
      <c r="B58" s="183" t="s">
        <v>547</v>
      </c>
      <c r="C58" s="55">
        <v>0</v>
      </c>
      <c r="D58" s="55"/>
      <c r="E58" s="55" t="e">
        <f t="shared" si="2"/>
        <v>#DIV/0!</v>
      </c>
      <c r="F58" s="110"/>
      <c r="I58" s="109"/>
    </row>
    <row r="59" spans="1:9" ht="31.5" hidden="1">
      <c r="A59" s="16"/>
      <c r="B59" s="183" t="s">
        <v>540</v>
      </c>
      <c r="C59" s="55">
        <v>0</v>
      </c>
      <c r="D59" s="55"/>
      <c r="E59" s="55" t="e">
        <f t="shared" si="2"/>
        <v>#DIV/0!</v>
      </c>
      <c r="F59" s="110"/>
      <c r="I59" s="109"/>
    </row>
    <row r="60" spans="1:9" ht="63">
      <c r="A60" s="13"/>
      <c r="B60" s="183" t="s">
        <v>548</v>
      </c>
      <c r="C60" s="55">
        <v>427.52000000000004</v>
      </c>
      <c r="D60" s="55">
        <v>427.5</v>
      </c>
      <c r="E60" s="55">
        <f t="shared" si="2"/>
        <v>99.995321856287404</v>
      </c>
      <c r="F60" s="110"/>
      <c r="I60" s="109"/>
    </row>
    <row r="61" spans="1:9" ht="47.25">
      <c r="A61" s="13"/>
      <c r="B61" s="183" t="s">
        <v>566</v>
      </c>
      <c r="C61" s="55">
        <v>2607.9</v>
      </c>
      <c r="D61" s="55">
        <v>2607.6</v>
      </c>
      <c r="E61" s="55">
        <f t="shared" si="2"/>
        <v>99.988496491429885</v>
      </c>
      <c r="F61" s="110"/>
      <c r="I61" s="109"/>
    </row>
    <row r="62" spans="1:9" s="17" customFormat="1" ht="71.25" hidden="1" customHeight="1">
      <c r="A62" s="13"/>
      <c r="B62" s="183" t="s">
        <v>542</v>
      </c>
      <c r="C62" s="55">
        <v>0</v>
      </c>
      <c r="D62" s="55"/>
      <c r="E62" s="55" t="e">
        <f t="shared" si="2"/>
        <v>#DIV/0!</v>
      </c>
      <c r="F62" s="110"/>
      <c r="H62" s="2"/>
      <c r="I62" s="109"/>
    </row>
    <row r="63" spans="1:9" s="17" customFormat="1" ht="63">
      <c r="A63" s="13"/>
      <c r="B63" s="183" t="s">
        <v>695</v>
      </c>
      <c r="C63" s="98">
        <v>4000</v>
      </c>
      <c r="D63" s="98">
        <v>4000</v>
      </c>
      <c r="E63" s="98">
        <f t="shared" si="2"/>
        <v>100</v>
      </c>
      <c r="F63" s="110"/>
      <c r="I63" s="109"/>
    </row>
    <row r="64" spans="1:9" s="17" customFormat="1" ht="15.75">
      <c r="A64" s="15" t="s">
        <v>385</v>
      </c>
      <c r="B64" s="186" t="s">
        <v>407</v>
      </c>
      <c r="C64" s="176">
        <f>C66+C65+C68+C80+C67+C81</f>
        <v>1818058.2977</v>
      </c>
      <c r="D64" s="176">
        <f>D66+D65+D68+D80+D67+D81</f>
        <v>1779365.4859999996</v>
      </c>
      <c r="E64" s="176">
        <f t="shared" si="2"/>
        <v>97.871750771196389</v>
      </c>
      <c r="F64" s="110"/>
      <c r="G64" s="102"/>
      <c r="I64" s="109"/>
    </row>
    <row r="65" spans="1:9" s="17" customFormat="1" ht="47.25">
      <c r="A65" s="16" t="s">
        <v>549</v>
      </c>
      <c r="B65" s="183" t="s">
        <v>386</v>
      </c>
      <c r="C65" s="177">
        <v>79345.497700000007</v>
      </c>
      <c r="D65" s="194">
        <v>74994.178</v>
      </c>
      <c r="E65" s="177">
        <f t="shared" si="2"/>
        <v>94.515984112353721</v>
      </c>
      <c r="F65" s="110"/>
      <c r="I65" s="109"/>
    </row>
    <row r="66" spans="1:9" s="17" customFormat="1" ht="63">
      <c r="A66" s="16" t="s">
        <v>550</v>
      </c>
      <c r="B66" s="183" t="s">
        <v>387</v>
      </c>
      <c r="C66" s="177">
        <v>862.69999999999993</v>
      </c>
      <c r="D66" s="194">
        <v>849.95799999999997</v>
      </c>
      <c r="E66" s="177">
        <f t="shared" si="2"/>
        <v>98.523009157296855</v>
      </c>
      <c r="F66" s="110"/>
      <c r="I66" s="109"/>
    </row>
    <row r="67" spans="1:9" s="17" customFormat="1" ht="47.25">
      <c r="A67" s="16" t="s">
        <v>551</v>
      </c>
      <c r="B67" s="183" t="s">
        <v>388</v>
      </c>
      <c r="C67" s="177">
        <v>93443.3</v>
      </c>
      <c r="D67" s="177">
        <v>93430.5</v>
      </c>
      <c r="E67" s="177">
        <f t="shared" si="2"/>
        <v>99.986301853637443</v>
      </c>
      <c r="F67" s="110"/>
      <c r="I67" s="109"/>
    </row>
    <row r="68" spans="1:9" s="17" customFormat="1" ht="31.5">
      <c r="A68" s="16" t="s">
        <v>552</v>
      </c>
      <c r="B68" s="183" t="s">
        <v>408</v>
      </c>
      <c r="C68" s="177">
        <f>C69+C72+C73+C74+C75+C76+C77+C78+C79</f>
        <v>1487617.5</v>
      </c>
      <c r="D68" s="177">
        <f t="shared" ref="D68" si="14">D69+D72+D73+D74+D75+D76+D77+D78+D79</f>
        <v>1453301.5499999996</v>
      </c>
      <c r="E68" s="177">
        <f t="shared" si="2"/>
        <v>97.693227593786673</v>
      </c>
      <c r="F68" s="110"/>
      <c r="I68" s="109"/>
    </row>
    <row r="69" spans="1:9" s="17" customFormat="1" ht="94.5">
      <c r="A69" s="101"/>
      <c r="B69" s="195" t="s">
        <v>389</v>
      </c>
      <c r="C69" s="178">
        <v>1351646.7000000002</v>
      </c>
      <c r="D69" s="178">
        <f>D70+D71</f>
        <v>1318168.7</v>
      </c>
      <c r="E69" s="178">
        <f t="shared" si="2"/>
        <v>97.523169331157305</v>
      </c>
      <c r="F69" s="110"/>
      <c r="I69" s="109"/>
    </row>
    <row r="70" spans="1:9" ht="15.75">
      <c r="A70" s="101"/>
      <c r="B70" s="196" t="s">
        <v>390</v>
      </c>
      <c r="C70" s="178">
        <v>830103.3</v>
      </c>
      <c r="D70" s="197">
        <v>829519.7</v>
      </c>
      <c r="E70" s="178">
        <f t="shared" si="2"/>
        <v>99.929695496933917</v>
      </c>
      <c r="F70" s="110"/>
      <c r="G70" s="106"/>
      <c r="H70" s="17"/>
      <c r="I70" s="109"/>
    </row>
    <row r="71" spans="1:9" ht="15.75">
      <c r="A71" s="101"/>
      <c r="B71" s="198" t="s">
        <v>553</v>
      </c>
      <c r="C71" s="178">
        <v>521543.4</v>
      </c>
      <c r="D71" s="197">
        <v>488649</v>
      </c>
      <c r="E71" s="178">
        <f t="shared" si="2"/>
        <v>93.6928738816367</v>
      </c>
      <c r="F71" s="110"/>
      <c r="I71" s="109"/>
    </row>
    <row r="72" spans="1:9" ht="47.25">
      <c r="A72" s="101"/>
      <c r="B72" s="199" t="s">
        <v>391</v>
      </c>
      <c r="C72" s="178">
        <v>54804.5</v>
      </c>
      <c r="D72" s="197">
        <v>54450</v>
      </c>
      <c r="E72" s="178">
        <f t="shared" si="2"/>
        <v>99.353155306589798</v>
      </c>
      <c r="F72" s="110"/>
      <c r="I72" s="109"/>
    </row>
    <row r="73" spans="1:9" s="17" customFormat="1" ht="47.25">
      <c r="A73" s="101"/>
      <c r="B73" s="199" t="s">
        <v>392</v>
      </c>
      <c r="C73" s="178">
        <v>32220</v>
      </c>
      <c r="D73" s="197">
        <v>32220</v>
      </c>
      <c r="E73" s="178">
        <f t="shared" ref="E73:E86" si="15">D73/C73*100</f>
        <v>100</v>
      </c>
      <c r="F73" s="110"/>
      <c r="H73" s="2"/>
      <c r="I73" s="109"/>
    </row>
    <row r="74" spans="1:9" s="17" customFormat="1" ht="63">
      <c r="A74" s="101"/>
      <c r="B74" s="199" t="s">
        <v>554</v>
      </c>
      <c r="C74" s="178">
        <v>11965.4</v>
      </c>
      <c r="D74" s="197">
        <v>11648.7</v>
      </c>
      <c r="E74" s="178">
        <f t="shared" si="15"/>
        <v>97.353201731659624</v>
      </c>
      <c r="F74" s="110"/>
      <c r="I74" s="109"/>
    </row>
    <row r="75" spans="1:9" ht="78.75">
      <c r="A75" s="101"/>
      <c r="B75" s="199" t="s">
        <v>393</v>
      </c>
      <c r="C75" s="178">
        <v>2186</v>
      </c>
      <c r="D75" s="197">
        <v>2185.9</v>
      </c>
      <c r="E75" s="178">
        <f t="shared" si="15"/>
        <v>99.995425434583723</v>
      </c>
      <c r="F75" s="110"/>
      <c r="H75" s="17"/>
      <c r="I75" s="109"/>
    </row>
    <row r="76" spans="1:9" s="18" customFormat="1" ht="31.5">
      <c r="A76" s="101"/>
      <c r="B76" s="198" t="s">
        <v>394</v>
      </c>
      <c r="C76" s="178">
        <v>1185.2</v>
      </c>
      <c r="D76" s="197">
        <v>1065.6500000000001</v>
      </c>
      <c r="E76" s="178">
        <f t="shared" si="15"/>
        <v>89.913094836314556</v>
      </c>
      <c r="F76" s="110"/>
      <c r="H76" s="2"/>
      <c r="I76" s="109"/>
    </row>
    <row r="77" spans="1:9" ht="27" customHeight="1">
      <c r="A77" s="101"/>
      <c r="B77" s="198" t="s">
        <v>395</v>
      </c>
      <c r="C77" s="178">
        <v>407</v>
      </c>
      <c r="D77" s="197">
        <v>407</v>
      </c>
      <c r="E77" s="178">
        <f t="shared" si="15"/>
        <v>100</v>
      </c>
      <c r="F77" s="110"/>
      <c r="H77" s="18"/>
      <c r="I77" s="109"/>
    </row>
    <row r="78" spans="1:9" s="18" customFormat="1" ht="47.25">
      <c r="A78" s="101"/>
      <c r="B78" s="200" t="s">
        <v>274</v>
      </c>
      <c r="C78" s="178">
        <v>372</v>
      </c>
      <c r="D78" s="197">
        <v>324.89999999999998</v>
      </c>
      <c r="E78" s="178">
        <f t="shared" si="15"/>
        <v>87.338709677419345</v>
      </c>
      <c r="F78" s="110"/>
      <c r="H78" s="2"/>
      <c r="I78" s="109"/>
    </row>
    <row r="79" spans="1:9" ht="84.75" customHeight="1">
      <c r="A79" s="13"/>
      <c r="B79" s="200" t="s">
        <v>396</v>
      </c>
      <c r="C79" s="178">
        <v>32830.699999999997</v>
      </c>
      <c r="D79" s="197">
        <v>32830.699999999997</v>
      </c>
      <c r="E79" s="178">
        <f t="shared" si="15"/>
        <v>100</v>
      </c>
      <c r="F79" s="110"/>
      <c r="H79" s="18"/>
      <c r="I79" s="109"/>
    </row>
    <row r="80" spans="1:9" ht="15.75" customHeight="1">
      <c r="A80" s="31" t="s">
        <v>555</v>
      </c>
      <c r="B80" s="201" t="s">
        <v>556</v>
      </c>
      <c r="C80" s="202">
        <v>156789.29999999999</v>
      </c>
      <c r="D80" s="179">
        <v>156789.29999999999</v>
      </c>
      <c r="E80" s="202">
        <f t="shared" si="15"/>
        <v>100</v>
      </c>
      <c r="F80" s="110"/>
      <c r="I80" s="109"/>
    </row>
    <row r="81" spans="1:9" ht="63" hidden="1">
      <c r="A81" s="13" t="s">
        <v>557</v>
      </c>
      <c r="B81" s="203" t="s">
        <v>558</v>
      </c>
      <c r="C81" s="179">
        <v>0</v>
      </c>
      <c r="D81" s="179"/>
      <c r="E81" s="179" t="e">
        <f t="shared" si="15"/>
        <v>#DIV/0!</v>
      </c>
      <c r="F81" s="110"/>
      <c r="I81" s="109"/>
    </row>
    <row r="82" spans="1:9" ht="17.25" customHeight="1">
      <c r="A82" s="12" t="s">
        <v>559</v>
      </c>
      <c r="B82" s="186" t="s">
        <v>303</v>
      </c>
      <c r="C82" s="180">
        <f t="shared" ref="C82:D82" si="16">C83</f>
        <v>50</v>
      </c>
      <c r="D82" s="180">
        <f t="shared" si="16"/>
        <v>50</v>
      </c>
      <c r="E82" s="180">
        <f t="shared" si="15"/>
        <v>100</v>
      </c>
      <c r="F82" s="110"/>
      <c r="I82" s="109"/>
    </row>
    <row r="83" spans="1:9" ht="47.25">
      <c r="A83" s="13" t="s">
        <v>560</v>
      </c>
      <c r="B83" s="203" t="s">
        <v>561</v>
      </c>
      <c r="C83" s="179">
        <v>50</v>
      </c>
      <c r="D83" s="202">
        <v>50</v>
      </c>
      <c r="E83" s="179">
        <f t="shared" si="15"/>
        <v>100</v>
      </c>
    </row>
    <row r="84" spans="1:9" ht="63">
      <c r="A84" s="12" t="s">
        <v>562</v>
      </c>
      <c r="B84" s="204" t="s">
        <v>563</v>
      </c>
      <c r="C84" s="176">
        <f>C85</f>
        <v>-113.45</v>
      </c>
      <c r="D84" s="176">
        <f t="shared" ref="D84" si="17">D85</f>
        <v>-189.1</v>
      </c>
      <c r="E84" s="176">
        <f t="shared" si="15"/>
        <v>166.68135742617892</v>
      </c>
    </row>
    <row r="85" spans="1:9" ht="48" thickBot="1">
      <c r="A85" s="205" t="s">
        <v>564</v>
      </c>
      <c r="B85" s="206" t="s">
        <v>565</v>
      </c>
      <c r="C85" s="179">
        <v>-113.45</v>
      </c>
      <c r="D85" s="179">
        <v>-189.1</v>
      </c>
      <c r="E85" s="179">
        <f t="shared" si="15"/>
        <v>166.68135742617892</v>
      </c>
    </row>
    <row r="86" spans="1:9" ht="16.5" thickBot="1">
      <c r="A86" s="207" t="s">
        <v>397</v>
      </c>
      <c r="B86" s="208" t="s">
        <v>398</v>
      </c>
      <c r="C86" s="181">
        <f>C8+C40</f>
        <v>2776860.5677000005</v>
      </c>
      <c r="D86" s="181">
        <f>D8+D40</f>
        <v>2744193.2459999993</v>
      </c>
      <c r="E86" s="181">
        <f t="shared" si="15"/>
        <v>98.823587972691811</v>
      </c>
    </row>
    <row r="87" spans="1:9">
      <c r="A87" s="2"/>
    </row>
    <row r="91" spans="1:9">
      <c r="C91" s="209"/>
    </row>
  </sheetData>
  <autoFilter ref="A7:G82"/>
  <mergeCells count="3">
    <mergeCell ref="C6:E6"/>
    <mergeCell ref="B4:C4"/>
    <mergeCell ref="A5:E5"/>
  </mergeCells>
  <pageMargins left="0.70866141732283472" right="0.15748031496062992" top="0.19685039370078741" bottom="0.27559055118110237" header="0.31496062992125984" footer="0.31496062992125984"/>
  <pageSetup paperSize="9" scale="68" orientation="portrait" r:id="rId1"/>
  <rowBreaks count="2" manualBreakCount="2">
    <brk id="33" max="4" man="1"/>
    <brk id="6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573"/>
  <sheetViews>
    <sheetView view="pageBreakPreview" zoomScale="90" zoomScaleSheetLayoutView="90" workbookViewId="0">
      <selection activeCell="H3" sqref="H3"/>
    </sheetView>
  </sheetViews>
  <sheetFormatPr defaultRowHeight="15"/>
  <cols>
    <col min="1" max="1" width="61.5703125" style="121" customWidth="1"/>
    <col min="2" max="2" width="5.7109375" style="87" customWidth="1"/>
    <col min="3" max="3" width="5.28515625" style="87" customWidth="1"/>
    <col min="4" max="4" width="12.28515625" style="87" customWidth="1"/>
    <col min="5" max="5" width="9.140625" style="87"/>
    <col min="6" max="6" width="11.5703125" style="112" customWidth="1"/>
    <col min="7" max="7" width="11.42578125" style="112" customWidth="1"/>
    <col min="8" max="8" width="11" style="112" customWidth="1"/>
    <col min="9" max="16384" width="9.140625" style="121"/>
  </cols>
  <sheetData>
    <row r="1" spans="1:8" s="57" customFormat="1" ht="15.75">
      <c r="C1" s="21"/>
      <c r="D1" s="21"/>
      <c r="F1" s="211"/>
      <c r="G1" s="211"/>
      <c r="H1" s="7" t="s">
        <v>699</v>
      </c>
    </row>
    <row r="2" spans="1:8" s="57" customFormat="1" ht="15.75">
      <c r="C2" s="21"/>
      <c r="D2" s="21"/>
      <c r="F2" s="211"/>
      <c r="G2" s="211"/>
      <c r="H2" s="215" t="s">
        <v>705</v>
      </c>
    </row>
    <row r="3" spans="1:8" s="57" customFormat="1" ht="15.75">
      <c r="A3" s="56"/>
      <c r="C3" s="21"/>
      <c r="D3" s="21"/>
      <c r="F3" s="211"/>
      <c r="G3" s="211"/>
      <c r="H3" s="218" t="s">
        <v>709</v>
      </c>
    </row>
    <row r="4" spans="1:8">
      <c r="A4" s="74"/>
      <c r="B4" s="84"/>
      <c r="C4" s="85"/>
      <c r="D4" s="85"/>
      <c r="E4" s="85"/>
      <c r="F4" s="81"/>
      <c r="G4" s="111"/>
    </row>
    <row r="5" spans="1:8" ht="15.75">
      <c r="A5" s="225" t="s">
        <v>297</v>
      </c>
      <c r="B5" s="225"/>
      <c r="C5" s="225"/>
      <c r="D5" s="225"/>
      <c r="E5" s="225"/>
      <c r="F5" s="225"/>
      <c r="G5" s="225"/>
      <c r="H5" s="225"/>
    </row>
    <row r="6" spans="1:8" ht="45.75" customHeight="1">
      <c r="A6" s="226" t="s">
        <v>685</v>
      </c>
      <c r="B6" s="226"/>
      <c r="C6" s="226"/>
      <c r="D6" s="226"/>
      <c r="E6" s="226"/>
      <c r="F6" s="226"/>
      <c r="G6" s="226"/>
      <c r="H6" s="226"/>
    </row>
    <row r="7" spans="1:8" ht="15" customHeight="1" thickBot="1">
      <c r="A7" s="80"/>
      <c r="B7" s="86"/>
      <c r="C7" s="86"/>
      <c r="D7" s="86"/>
      <c r="E7" s="86"/>
      <c r="F7" s="80"/>
      <c r="G7" s="227" t="s">
        <v>490</v>
      </c>
      <c r="H7" s="227"/>
    </row>
    <row r="8" spans="1:8" ht="15" customHeight="1">
      <c r="A8" s="79"/>
      <c r="B8" s="228" t="s">
        <v>295</v>
      </c>
      <c r="C8" s="228"/>
      <c r="D8" s="228"/>
      <c r="E8" s="228"/>
      <c r="F8" s="229" t="s">
        <v>448</v>
      </c>
      <c r="G8" s="231" t="s">
        <v>298</v>
      </c>
      <c r="H8" s="232" t="s">
        <v>296</v>
      </c>
    </row>
    <row r="9" spans="1:8">
      <c r="A9" s="78" t="s">
        <v>294</v>
      </c>
      <c r="B9" s="124" t="s">
        <v>293</v>
      </c>
      <c r="C9" s="124" t="s">
        <v>292</v>
      </c>
      <c r="D9" s="124" t="s">
        <v>291</v>
      </c>
      <c r="E9" s="124" t="s">
        <v>290</v>
      </c>
      <c r="F9" s="230"/>
      <c r="G9" s="230"/>
      <c r="H9" s="233"/>
    </row>
    <row r="10" spans="1:8" ht="15.75" thickBot="1">
      <c r="A10" s="77">
        <v>1</v>
      </c>
      <c r="B10" s="76">
        <v>2</v>
      </c>
      <c r="C10" s="76">
        <v>3</v>
      </c>
      <c r="D10" s="76">
        <v>4</v>
      </c>
      <c r="E10" s="76">
        <v>5</v>
      </c>
      <c r="F10" s="76">
        <v>6</v>
      </c>
      <c r="G10" s="154">
        <v>7</v>
      </c>
      <c r="H10" s="75">
        <v>8</v>
      </c>
    </row>
    <row r="11" spans="1:8">
      <c r="A11" s="130" t="s">
        <v>567</v>
      </c>
      <c r="B11" s="131">
        <v>1</v>
      </c>
      <c r="C11" s="131">
        <v>0</v>
      </c>
      <c r="D11" s="132">
        <v>0</v>
      </c>
      <c r="E11" s="133">
        <v>0</v>
      </c>
      <c r="F11" s="134">
        <v>92160.01</v>
      </c>
      <c r="G11" s="134">
        <v>89547.61</v>
      </c>
      <c r="H11" s="153">
        <f t="shared" ref="H11:H75" si="0">G11/F11*100</f>
        <v>97.165364890910936</v>
      </c>
    </row>
    <row r="12" spans="1:8" ht="23.25">
      <c r="A12" s="135" t="s">
        <v>289</v>
      </c>
      <c r="B12" s="136">
        <v>1</v>
      </c>
      <c r="C12" s="136">
        <v>2</v>
      </c>
      <c r="D12" s="137">
        <v>0</v>
      </c>
      <c r="E12" s="138">
        <v>0</v>
      </c>
      <c r="F12" s="139">
        <v>2230.9699999999998</v>
      </c>
      <c r="G12" s="107">
        <v>2079.38</v>
      </c>
      <c r="H12" s="103">
        <f t="shared" si="0"/>
        <v>93.205197739100043</v>
      </c>
    </row>
    <row r="13" spans="1:8">
      <c r="A13" s="135" t="s">
        <v>467</v>
      </c>
      <c r="B13" s="136">
        <v>1</v>
      </c>
      <c r="C13" s="136">
        <v>2</v>
      </c>
      <c r="D13" s="137" t="s">
        <v>286</v>
      </c>
      <c r="E13" s="138">
        <v>0</v>
      </c>
      <c r="F13" s="139">
        <v>2230.9699999999998</v>
      </c>
      <c r="G13" s="107">
        <v>2079.38</v>
      </c>
      <c r="H13" s="103">
        <f t="shared" si="0"/>
        <v>93.205197739100043</v>
      </c>
    </row>
    <row r="14" spans="1:8" ht="23.25">
      <c r="A14" s="135" t="s">
        <v>468</v>
      </c>
      <c r="B14" s="136">
        <v>1</v>
      </c>
      <c r="C14" s="136">
        <v>2</v>
      </c>
      <c r="D14" s="137" t="s">
        <v>288</v>
      </c>
      <c r="E14" s="138">
        <v>0</v>
      </c>
      <c r="F14" s="139">
        <v>2230.9699999999998</v>
      </c>
      <c r="G14" s="107">
        <v>2079.38</v>
      </c>
      <c r="H14" s="103">
        <f t="shared" si="0"/>
        <v>93.205197739100043</v>
      </c>
    </row>
    <row r="15" spans="1:8">
      <c r="A15" s="135" t="s">
        <v>568</v>
      </c>
      <c r="B15" s="136">
        <v>1</v>
      </c>
      <c r="C15" s="136">
        <v>2</v>
      </c>
      <c r="D15" s="137" t="s">
        <v>288</v>
      </c>
      <c r="E15" s="138" t="s">
        <v>569</v>
      </c>
      <c r="F15" s="139">
        <v>1757.16</v>
      </c>
      <c r="G15" s="107">
        <v>1757.16</v>
      </c>
      <c r="H15" s="103">
        <f t="shared" si="0"/>
        <v>100</v>
      </c>
    </row>
    <row r="16" spans="1:8" ht="34.5">
      <c r="A16" s="135" t="s">
        <v>570</v>
      </c>
      <c r="B16" s="136">
        <v>1</v>
      </c>
      <c r="C16" s="136">
        <v>2</v>
      </c>
      <c r="D16" s="137" t="s">
        <v>288</v>
      </c>
      <c r="E16" s="138" t="s">
        <v>571</v>
      </c>
      <c r="F16" s="139">
        <v>473.81</v>
      </c>
      <c r="G16" s="107">
        <v>322.22000000000003</v>
      </c>
      <c r="H16" s="103">
        <f t="shared" si="0"/>
        <v>68.006162807876578</v>
      </c>
    </row>
    <row r="17" spans="1:8" ht="34.5">
      <c r="A17" s="135" t="s">
        <v>287</v>
      </c>
      <c r="B17" s="136">
        <v>1</v>
      </c>
      <c r="C17" s="136">
        <v>3</v>
      </c>
      <c r="D17" s="137">
        <v>0</v>
      </c>
      <c r="E17" s="138">
        <v>0</v>
      </c>
      <c r="F17" s="139">
        <v>16543.54</v>
      </c>
      <c r="G17" s="107">
        <v>15868.54</v>
      </c>
      <c r="H17" s="103">
        <f t="shared" si="0"/>
        <v>95.919857539559246</v>
      </c>
    </row>
    <row r="18" spans="1:8">
      <c r="A18" s="135" t="s">
        <v>467</v>
      </c>
      <c r="B18" s="136">
        <v>1</v>
      </c>
      <c r="C18" s="136">
        <v>3</v>
      </c>
      <c r="D18" s="137" t="s">
        <v>286</v>
      </c>
      <c r="E18" s="138">
        <v>0</v>
      </c>
      <c r="F18" s="139">
        <v>16543.54</v>
      </c>
      <c r="G18" s="107">
        <v>15868.54</v>
      </c>
      <c r="H18" s="103">
        <f t="shared" si="0"/>
        <v>95.919857539559246</v>
      </c>
    </row>
    <row r="19" spans="1:8" ht="34.5">
      <c r="A19" s="135" t="s">
        <v>572</v>
      </c>
      <c r="B19" s="136">
        <v>1</v>
      </c>
      <c r="C19" s="136">
        <v>3</v>
      </c>
      <c r="D19" s="137" t="s">
        <v>285</v>
      </c>
      <c r="E19" s="138">
        <v>0</v>
      </c>
      <c r="F19" s="139">
        <v>16543.54</v>
      </c>
      <c r="G19" s="107">
        <v>15868.54</v>
      </c>
      <c r="H19" s="103">
        <f t="shared" si="0"/>
        <v>95.919857539559246</v>
      </c>
    </row>
    <row r="20" spans="1:8" ht="23.25">
      <c r="A20" s="135" t="s">
        <v>89</v>
      </c>
      <c r="B20" s="136">
        <v>1</v>
      </c>
      <c r="C20" s="136">
        <v>3</v>
      </c>
      <c r="D20" s="137" t="s">
        <v>285</v>
      </c>
      <c r="E20" s="138" t="s">
        <v>88</v>
      </c>
      <c r="F20" s="139">
        <v>938.17</v>
      </c>
      <c r="G20" s="107">
        <v>930.26</v>
      </c>
      <c r="H20" s="103">
        <f t="shared" si="0"/>
        <v>99.156869224127831</v>
      </c>
    </row>
    <row r="21" spans="1:8" ht="23.25">
      <c r="A21" s="135" t="s">
        <v>573</v>
      </c>
      <c r="B21" s="136">
        <v>1</v>
      </c>
      <c r="C21" s="136">
        <v>3</v>
      </c>
      <c r="D21" s="137" t="s">
        <v>285</v>
      </c>
      <c r="E21" s="138" t="s">
        <v>574</v>
      </c>
      <c r="F21" s="139">
        <v>231.18</v>
      </c>
      <c r="G21" s="107">
        <v>160.74</v>
      </c>
      <c r="H21" s="103">
        <f t="shared" si="0"/>
        <v>69.530236179600308</v>
      </c>
    </row>
    <row r="22" spans="1:8">
      <c r="A22" s="135" t="s">
        <v>568</v>
      </c>
      <c r="B22" s="136">
        <v>1</v>
      </c>
      <c r="C22" s="136">
        <v>3</v>
      </c>
      <c r="D22" s="137" t="s">
        <v>285</v>
      </c>
      <c r="E22" s="138" t="s">
        <v>569</v>
      </c>
      <c r="F22" s="139">
        <v>6400.39</v>
      </c>
      <c r="G22" s="107">
        <v>6335.69</v>
      </c>
      <c r="H22" s="103">
        <f t="shared" si="0"/>
        <v>98.989124100250123</v>
      </c>
    </row>
    <row r="23" spans="1:8" ht="23.25">
      <c r="A23" s="135" t="s">
        <v>27</v>
      </c>
      <c r="B23" s="136">
        <v>1</v>
      </c>
      <c r="C23" s="136">
        <v>3</v>
      </c>
      <c r="D23" s="137" t="s">
        <v>285</v>
      </c>
      <c r="E23" s="138" t="s">
        <v>26</v>
      </c>
      <c r="F23" s="139">
        <v>943.46</v>
      </c>
      <c r="G23" s="107">
        <v>943.46</v>
      </c>
      <c r="H23" s="103">
        <f t="shared" si="0"/>
        <v>100</v>
      </c>
    </row>
    <row r="24" spans="1:8" ht="34.5">
      <c r="A24" s="135" t="s">
        <v>575</v>
      </c>
      <c r="B24" s="136">
        <v>1</v>
      </c>
      <c r="C24" s="136">
        <v>3</v>
      </c>
      <c r="D24" s="137" t="s">
        <v>285</v>
      </c>
      <c r="E24" s="138" t="s">
        <v>576</v>
      </c>
      <c r="F24" s="139">
        <v>2420.4</v>
      </c>
      <c r="G24" s="107">
        <v>2405.4</v>
      </c>
      <c r="H24" s="103">
        <f t="shared" si="0"/>
        <v>99.380267724343085</v>
      </c>
    </row>
    <row r="25" spans="1:8" ht="34.5">
      <c r="A25" s="135" t="s">
        <v>570</v>
      </c>
      <c r="B25" s="136">
        <v>1</v>
      </c>
      <c r="C25" s="136">
        <v>3</v>
      </c>
      <c r="D25" s="137" t="s">
        <v>285</v>
      </c>
      <c r="E25" s="138" t="s">
        <v>571</v>
      </c>
      <c r="F25" s="139">
        <v>2980.43</v>
      </c>
      <c r="G25" s="107">
        <v>2625.73</v>
      </c>
      <c r="H25" s="103">
        <f t="shared" si="0"/>
        <v>88.099032689913884</v>
      </c>
    </row>
    <row r="26" spans="1:8" ht="23.25">
      <c r="A26" s="135" t="s">
        <v>33</v>
      </c>
      <c r="B26" s="136">
        <v>1</v>
      </c>
      <c r="C26" s="136">
        <v>3</v>
      </c>
      <c r="D26" s="137" t="s">
        <v>285</v>
      </c>
      <c r="E26" s="138" t="s">
        <v>32</v>
      </c>
      <c r="F26" s="139">
        <v>241.75</v>
      </c>
      <c r="G26" s="107">
        <v>177.21</v>
      </c>
      <c r="H26" s="103">
        <f t="shared" si="0"/>
        <v>73.30299896587384</v>
      </c>
    </row>
    <row r="27" spans="1:8" ht="23.25">
      <c r="A27" s="135" t="s">
        <v>12</v>
      </c>
      <c r="B27" s="136">
        <v>1</v>
      </c>
      <c r="C27" s="136">
        <v>3</v>
      </c>
      <c r="D27" s="137" t="s">
        <v>285</v>
      </c>
      <c r="E27" s="138" t="s">
        <v>10</v>
      </c>
      <c r="F27" s="139">
        <v>2107.7600000000002</v>
      </c>
      <c r="G27" s="107">
        <v>2038</v>
      </c>
      <c r="H27" s="103">
        <f t="shared" si="0"/>
        <v>96.690325274224762</v>
      </c>
    </row>
    <row r="28" spans="1:8">
      <c r="A28" s="135" t="s">
        <v>21</v>
      </c>
      <c r="B28" s="136">
        <v>1</v>
      </c>
      <c r="C28" s="136">
        <v>3</v>
      </c>
      <c r="D28" s="137" t="s">
        <v>285</v>
      </c>
      <c r="E28" s="138" t="s">
        <v>20</v>
      </c>
      <c r="F28" s="139">
        <v>14.39</v>
      </c>
      <c r="G28" s="107">
        <v>7.39</v>
      </c>
      <c r="H28" s="103">
        <f t="shared" si="0"/>
        <v>51.35510771369006</v>
      </c>
    </row>
    <row r="29" spans="1:8">
      <c r="A29" s="135" t="s">
        <v>87</v>
      </c>
      <c r="B29" s="136">
        <v>1</v>
      </c>
      <c r="C29" s="136">
        <v>3</v>
      </c>
      <c r="D29" s="137" t="s">
        <v>285</v>
      </c>
      <c r="E29" s="138" t="s">
        <v>86</v>
      </c>
      <c r="F29" s="139">
        <v>265.61</v>
      </c>
      <c r="G29" s="107">
        <v>244.66</v>
      </c>
      <c r="H29" s="103">
        <f t="shared" si="0"/>
        <v>92.112495764466701</v>
      </c>
    </row>
    <row r="30" spans="1:8" ht="34.5">
      <c r="A30" s="135" t="s">
        <v>284</v>
      </c>
      <c r="B30" s="136">
        <v>1</v>
      </c>
      <c r="C30" s="136">
        <v>4</v>
      </c>
      <c r="D30" s="137">
        <v>0</v>
      </c>
      <c r="E30" s="138">
        <v>0</v>
      </c>
      <c r="F30" s="139">
        <v>31751.86</v>
      </c>
      <c r="G30" s="107">
        <v>31377.56</v>
      </c>
      <c r="H30" s="103">
        <f t="shared" si="0"/>
        <v>98.8211714211388</v>
      </c>
    </row>
    <row r="31" spans="1:8" ht="45.75">
      <c r="A31" s="135" t="s">
        <v>487</v>
      </c>
      <c r="B31" s="136">
        <v>1</v>
      </c>
      <c r="C31" s="136">
        <v>4</v>
      </c>
      <c r="D31" s="137" t="s">
        <v>267</v>
      </c>
      <c r="E31" s="138">
        <v>0</v>
      </c>
      <c r="F31" s="139">
        <v>31751.86</v>
      </c>
      <c r="G31" s="107">
        <v>31377.56</v>
      </c>
      <c r="H31" s="103">
        <f t="shared" si="0"/>
        <v>98.8211714211388</v>
      </c>
    </row>
    <row r="32" spans="1:8">
      <c r="A32" s="135" t="s">
        <v>577</v>
      </c>
      <c r="B32" s="136">
        <v>1</v>
      </c>
      <c r="C32" s="136">
        <v>4</v>
      </c>
      <c r="D32" s="137" t="s">
        <v>578</v>
      </c>
      <c r="E32" s="138">
        <v>0</v>
      </c>
      <c r="F32" s="139">
        <v>1876.44</v>
      </c>
      <c r="G32" s="107">
        <v>1814.84</v>
      </c>
      <c r="H32" s="103">
        <f t="shared" si="0"/>
        <v>96.717187866385274</v>
      </c>
    </row>
    <row r="33" spans="1:8">
      <c r="A33" s="135" t="s">
        <v>568</v>
      </c>
      <c r="B33" s="136">
        <v>1</v>
      </c>
      <c r="C33" s="136">
        <v>4</v>
      </c>
      <c r="D33" s="137" t="s">
        <v>578</v>
      </c>
      <c r="E33" s="138" t="s">
        <v>569</v>
      </c>
      <c r="F33" s="139">
        <v>1607.92</v>
      </c>
      <c r="G33" s="107">
        <v>1546.32</v>
      </c>
      <c r="H33" s="103">
        <f t="shared" si="0"/>
        <v>96.168963630031328</v>
      </c>
    </row>
    <row r="34" spans="1:8" ht="34.5">
      <c r="A34" s="135" t="s">
        <v>570</v>
      </c>
      <c r="B34" s="136">
        <v>1</v>
      </c>
      <c r="C34" s="136">
        <v>4</v>
      </c>
      <c r="D34" s="137" t="s">
        <v>578</v>
      </c>
      <c r="E34" s="138" t="s">
        <v>571</v>
      </c>
      <c r="F34" s="139">
        <v>268.52</v>
      </c>
      <c r="G34" s="107">
        <v>268.52</v>
      </c>
      <c r="H34" s="103">
        <f t="shared" si="0"/>
        <v>100</v>
      </c>
    </row>
    <row r="35" spans="1:8">
      <c r="A35" s="135" t="s">
        <v>579</v>
      </c>
      <c r="B35" s="136">
        <v>1</v>
      </c>
      <c r="C35" s="136">
        <v>4</v>
      </c>
      <c r="D35" s="137" t="s">
        <v>580</v>
      </c>
      <c r="E35" s="138">
        <v>0</v>
      </c>
      <c r="F35" s="139">
        <v>29875.42</v>
      </c>
      <c r="G35" s="107">
        <v>29562.720000000001</v>
      </c>
      <c r="H35" s="103">
        <f t="shared" si="0"/>
        <v>98.953320154160181</v>
      </c>
    </row>
    <row r="36" spans="1:8" ht="23.25">
      <c r="A36" s="135" t="s">
        <v>89</v>
      </c>
      <c r="B36" s="136">
        <v>1</v>
      </c>
      <c r="C36" s="136">
        <v>4</v>
      </c>
      <c r="D36" s="137" t="s">
        <v>580</v>
      </c>
      <c r="E36" s="138" t="s">
        <v>88</v>
      </c>
      <c r="F36" s="139">
        <v>400.88</v>
      </c>
      <c r="G36" s="107">
        <v>400.88</v>
      </c>
      <c r="H36" s="103">
        <f t="shared" si="0"/>
        <v>100</v>
      </c>
    </row>
    <row r="37" spans="1:8" ht="23.25">
      <c r="A37" s="135" t="s">
        <v>573</v>
      </c>
      <c r="B37" s="136">
        <v>1</v>
      </c>
      <c r="C37" s="136">
        <v>4</v>
      </c>
      <c r="D37" s="137" t="s">
        <v>580</v>
      </c>
      <c r="E37" s="138" t="s">
        <v>574</v>
      </c>
      <c r="F37" s="139">
        <v>107.17</v>
      </c>
      <c r="G37" s="107">
        <v>98.44</v>
      </c>
      <c r="H37" s="103">
        <f t="shared" si="0"/>
        <v>91.854063637211908</v>
      </c>
    </row>
    <row r="38" spans="1:8">
      <c r="A38" s="135" t="s">
        <v>568</v>
      </c>
      <c r="B38" s="136">
        <v>1</v>
      </c>
      <c r="C38" s="136">
        <v>4</v>
      </c>
      <c r="D38" s="137" t="s">
        <v>580</v>
      </c>
      <c r="E38" s="138" t="s">
        <v>569</v>
      </c>
      <c r="F38" s="139">
        <v>19159.91</v>
      </c>
      <c r="G38" s="107">
        <v>18855.98</v>
      </c>
      <c r="H38" s="103">
        <f t="shared" si="0"/>
        <v>98.413719062354673</v>
      </c>
    </row>
    <row r="39" spans="1:8" ht="23.25">
      <c r="A39" s="135" t="s">
        <v>27</v>
      </c>
      <c r="B39" s="136">
        <v>1</v>
      </c>
      <c r="C39" s="136">
        <v>4</v>
      </c>
      <c r="D39" s="137" t="s">
        <v>580</v>
      </c>
      <c r="E39" s="138" t="s">
        <v>26</v>
      </c>
      <c r="F39" s="139">
        <v>395.43</v>
      </c>
      <c r="G39" s="107">
        <v>395.43</v>
      </c>
      <c r="H39" s="103">
        <f t="shared" si="0"/>
        <v>100</v>
      </c>
    </row>
    <row r="40" spans="1:8" ht="34.5">
      <c r="A40" s="135" t="s">
        <v>570</v>
      </c>
      <c r="B40" s="136">
        <v>1</v>
      </c>
      <c r="C40" s="136">
        <v>4</v>
      </c>
      <c r="D40" s="137" t="s">
        <v>580</v>
      </c>
      <c r="E40" s="138" t="s">
        <v>571</v>
      </c>
      <c r="F40" s="139">
        <v>8176.39</v>
      </c>
      <c r="G40" s="107">
        <v>8176.35</v>
      </c>
      <c r="H40" s="103">
        <f t="shared" si="0"/>
        <v>99.999510786545159</v>
      </c>
    </row>
    <row r="41" spans="1:8" ht="23.25">
      <c r="A41" s="135" t="s">
        <v>33</v>
      </c>
      <c r="B41" s="136">
        <v>1</v>
      </c>
      <c r="C41" s="136">
        <v>4</v>
      </c>
      <c r="D41" s="137" t="s">
        <v>580</v>
      </c>
      <c r="E41" s="138" t="s">
        <v>32</v>
      </c>
      <c r="F41" s="139">
        <v>130.1</v>
      </c>
      <c r="G41" s="107">
        <v>130.1</v>
      </c>
      <c r="H41" s="103">
        <f t="shared" si="0"/>
        <v>100</v>
      </c>
    </row>
    <row r="42" spans="1:8" ht="23.25">
      <c r="A42" s="135" t="s">
        <v>12</v>
      </c>
      <c r="B42" s="136">
        <v>1</v>
      </c>
      <c r="C42" s="136">
        <v>4</v>
      </c>
      <c r="D42" s="137" t="s">
        <v>580</v>
      </c>
      <c r="E42" s="138" t="s">
        <v>10</v>
      </c>
      <c r="F42" s="139">
        <v>1036.22</v>
      </c>
      <c r="G42" s="107">
        <v>1036.22</v>
      </c>
      <c r="H42" s="103">
        <f t="shared" si="0"/>
        <v>100</v>
      </c>
    </row>
    <row r="43" spans="1:8">
      <c r="A43" s="135" t="s">
        <v>21</v>
      </c>
      <c r="B43" s="136">
        <v>1</v>
      </c>
      <c r="C43" s="136">
        <v>4</v>
      </c>
      <c r="D43" s="137" t="s">
        <v>580</v>
      </c>
      <c r="E43" s="138" t="s">
        <v>20</v>
      </c>
      <c r="F43" s="139">
        <v>2.5</v>
      </c>
      <c r="G43" s="107">
        <v>2.5</v>
      </c>
      <c r="H43" s="103">
        <f t="shared" si="0"/>
        <v>100</v>
      </c>
    </row>
    <row r="44" spans="1:8">
      <c r="A44" s="135" t="s">
        <v>87</v>
      </c>
      <c r="B44" s="136">
        <v>1</v>
      </c>
      <c r="C44" s="136">
        <v>4</v>
      </c>
      <c r="D44" s="137" t="s">
        <v>580</v>
      </c>
      <c r="E44" s="138" t="s">
        <v>86</v>
      </c>
      <c r="F44" s="139">
        <v>466.82</v>
      </c>
      <c r="G44" s="107">
        <v>466.82</v>
      </c>
      <c r="H44" s="103">
        <f t="shared" si="0"/>
        <v>100</v>
      </c>
    </row>
    <row r="45" spans="1:8" ht="23.25">
      <c r="A45" s="135" t="s">
        <v>283</v>
      </c>
      <c r="B45" s="136">
        <v>1</v>
      </c>
      <c r="C45" s="136">
        <v>6</v>
      </c>
      <c r="D45" s="137">
        <v>0</v>
      </c>
      <c r="E45" s="138">
        <v>0</v>
      </c>
      <c r="F45" s="139">
        <v>13163.45</v>
      </c>
      <c r="G45" s="107">
        <v>13140.88</v>
      </c>
      <c r="H45" s="103">
        <f t="shared" si="0"/>
        <v>99.828540390247227</v>
      </c>
    </row>
    <row r="46" spans="1:8" ht="34.5">
      <c r="A46" s="135" t="s">
        <v>5</v>
      </c>
      <c r="B46" s="136">
        <v>1</v>
      </c>
      <c r="C46" s="136">
        <v>6</v>
      </c>
      <c r="D46" s="137" t="s">
        <v>4</v>
      </c>
      <c r="E46" s="138">
        <v>0</v>
      </c>
      <c r="F46" s="139">
        <v>395.18</v>
      </c>
      <c r="G46" s="107">
        <v>395.17</v>
      </c>
      <c r="H46" s="103">
        <f t="shared" si="0"/>
        <v>99.997469507566166</v>
      </c>
    </row>
    <row r="47" spans="1:8">
      <c r="A47" s="135" t="s">
        <v>3</v>
      </c>
      <c r="B47" s="136">
        <v>1</v>
      </c>
      <c r="C47" s="136">
        <v>6</v>
      </c>
      <c r="D47" s="137" t="s">
        <v>2</v>
      </c>
      <c r="E47" s="138">
        <v>0</v>
      </c>
      <c r="F47" s="139">
        <v>395.18</v>
      </c>
      <c r="G47" s="107">
        <v>395.17</v>
      </c>
      <c r="H47" s="103">
        <f t="shared" si="0"/>
        <v>99.997469507566166</v>
      </c>
    </row>
    <row r="48" spans="1:8" ht="34.5">
      <c r="A48" s="135" t="s">
        <v>581</v>
      </c>
      <c r="B48" s="136">
        <v>1</v>
      </c>
      <c r="C48" s="136">
        <v>6</v>
      </c>
      <c r="D48" s="137" t="s">
        <v>582</v>
      </c>
      <c r="E48" s="138">
        <v>0</v>
      </c>
      <c r="F48" s="139">
        <v>395.18</v>
      </c>
      <c r="G48" s="107">
        <v>395.17</v>
      </c>
      <c r="H48" s="103">
        <f t="shared" si="0"/>
        <v>99.997469507566166</v>
      </c>
    </row>
    <row r="49" spans="1:8" ht="23.25">
      <c r="A49" s="135" t="s">
        <v>33</v>
      </c>
      <c r="B49" s="136">
        <v>1</v>
      </c>
      <c r="C49" s="136">
        <v>6</v>
      </c>
      <c r="D49" s="137" t="s">
        <v>582</v>
      </c>
      <c r="E49" s="138" t="s">
        <v>32</v>
      </c>
      <c r="F49" s="139">
        <v>395.18</v>
      </c>
      <c r="G49" s="107">
        <v>395.17</v>
      </c>
      <c r="H49" s="103">
        <f t="shared" si="0"/>
        <v>99.997469507566166</v>
      </c>
    </row>
    <row r="50" spans="1:8" ht="23.25">
      <c r="A50" s="135" t="s">
        <v>469</v>
      </c>
      <c r="B50" s="136">
        <v>1</v>
      </c>
      <c r="C50" s="136">
        <v>6</v>
      </c>
      <c r="D50" s="137" t="s">
        <v>28</v>
      </c>
      <c r="E50" s="138">
        <v>0</v>
      </c>
      <c r="F50" s="139">
        <v>12768.27</v>
      </c>
      <c r="G50" s="107">
        <v>12745.71</v>
      </c>
      <c r="H50" s="103">
        <f t="shared" si="0"/>
        <v>99.823312007029912</v>
      </c>
    </row>
    <row r="51" spans="1:8" ht="23.25">
      <c r="A51" s="135" t="s">
        <v>89</v>
      </c>
      <c r="B51" s="136">
        <v>1</v>
      </c>
      <c r="C51" s="136">
        <v>6</v>
      </c>
      <c r="D51" s="137" t="s">
        <v>28</v>
      </c>
      <c r="E51" s="138" t="s">
        <v>88</v>
      </c>
      <c r="F51" s="139">
        <v>40.450000000000003</v>
      </c>
      <c r="G51" s="107">
        <v>40.450000000000003</v>
      </c>
      <c r="H51" s="103">
        <f t="shared" si="0"/>
        <v>100</v>
      </c>
    </row>
    <row r="52" spans="1:8" ht="23.25">
      <c r="A52" s="135" t="s">
        <v>573</v>
      </c>
      <c r="B52" s="136">
        <v>1</v>
      </c>
      <c r="C52" s="136">
        <v>6</v>
      </c>
      <c r="D52" s="137" t="s">
        <v>28</v>
      </c>
      <c r="E52" s="138" t="s">
        <v>574</v>
      </c>
      <c r="F52" s="139">
        <v>1.21</v>
      </c>
      <c r="G52" s="107">
        <v>1.21</v>
      </c>
      <c r="H52" s="103">
        <f t="shared" si="0"/>
        <v>100</v>
      </c>
    </row>
    <row r="53" spans="1:8">
      <c r="A53" s="135" t="s">
        <v>568</v>
      </c>
      <c r="B53" s="136">
        <v>1</v>
      </c>
      <c r="C53" s="136">
        <v>6</v>
      </c>
      <c r="D53" s="137" t="s">
        <v>28</v>
      </c>
      <c r="E53" s="138" t="s">
        <v>569</v>
      </c>
      <c r="F53" s="139">
        <v>6943.58</v>
      </c>
      <c r="G53" s="107">
        <v>6943.59</v>
      </c>
      <c r="H53" s="103">
        <f t="shared" si="0"/>
        <v>100.00014401792737</v>
      </c>
    </row>
    <row r="54" spans="1:8" ht="23.25">
      <c r="A54" s="135" t="s">
        <v>27</v>
      </c>
      <c r="B54" s="136">
        <v>1</v>
      </c>
      <c r="C54" s="136">
        <v>6</v>
      </c>
      <c r="D54" s="137" t="s">
        <v>28</v>
      </c>
      <c r="E54" s="138" t="s">
        <v>26</v>
      </c>
      <c r="F54" s="139">
        <v>274.73</v>
      </c>
      <c r="G54" s="107">
        <v>274.73</v>
      </c>
      <c r="H54" s="103">
        <f t="shared" si="0"/>
        <v>100</v>
      </c>
    </row>
    <row r="55" spans="1:8" ht="34.5">
      <c r="A55" s="135" t="s">
        <v>570</v>
      </c>
      <c r="B55" s="136">
        <v>1</v>
      </c>
      <c r="C55" s="136">
        <v>6</v>
      </c>
      <c r="D55" s="137" t="s">
        <v>28</v>
      </c>
      <c r="E55" s="138" t="s">
        <v>571</v>
      </c>
      <c r="F55" s="139">
        <v>4286.16</v>
      </c>
      <c r="G55" s="107">
        <v>4264.2</v>
      </c>
      <c r="H55" s="103">
        <f t="shared" si="0"/>
        <v>99.487653284058453</v>
      </c>
    </row>
    <row r="56" spans="1:8" ht="23.25">
      <c r="A56" s="135" t="s">
        <v>33</v>
      </c>
      <c r="B56" s="136">
        <v>1</v>
      </c>
      <c r="C56" s="136">
        <v>6</v>
      </c>
      <c r="D56" s="137" t="s">
        <v>28</v>
      </c>
      <c r="E56" s="138" t="s">
        <v>32</v>
      </c>
      <c r="F56" s="139">
        <v>600</v>
      </c>
      <c r="G56" s="107">
        <v>600</v>
      </c>
      <c r="H56" s="103">
        <f t="shared" si="0"/>
        <v>100</v>
      </c>
    </row>
    <row r="57" spans="1:8" ht="23.25">
      <c r="A57" s="135" t="s">
        <v>12</v>
      </c>
      <c r="B57" s="136">
        <v>1</v>
      </c>
      <c r="C57" s="136">
        <v>6</v>
      </c>
      <c r="D57" s="137" t="s">
        <v>28</v>
      </c>
      <c r="E57" s="138" t="s">
        <v>10</v>
      </c>
      <c r="F57" s="139">
        <v>566.62</v>
      </c>
      <c r="G57" s="107">
        <v>566.01</v>
      </c>
      <c r="H57" s="103">
        <f t="shared" si="0"/>
        <v>99.892344075394448</v>
      </c>
    </row>
    <row r="58" spans="1:8">
      <c r="A58" s="135" t="s">
        <v>21</v>
      </c>
      <c r="B58" s="136">
        <v>1</v>
      </c>
      <c r="C58" s="136">
        <v>6</v>
      </c>
      <c r="D58" s="137" t="s">
        <v>28</v>
      </c>
      <c r="E58" s="138" t="s">
        <v>20</v>
      </c>
      <c r="F58" s="139">
        <v>0.8</v>
      </c>
      <c r="G58" s="107">
        <v>0.8</v>
      </c>
      <c r="H58" s="103">
        <f t="shared" si="0"/>
        <v>100</v>
      </c>
    </row>
    <row r="59" spans="1:8">
      <c r="A59" s="135" t="s">
        <v>87</v>
      </c>
      <c r="B59" s="136">
        <v>1</v>
      </c>
      <c r="C59" s="136">
        <v>6</v>
      </c>
      <c r="D59" s="137" t="s">
        <v>28</v>
      </c>
      <c r="E59" s="138" t="s">
        <v>86</v>
      </c>
      <c r="F59" s="139">
        <v>54.72</v>
      </c>
      <c r="G59" s="107">
        <v>54.72</v>
      </c>
      <c r="H59" s="103">
        <f t="shared" si="0"/>
        <v>100</v>
      </c>
    </row>
    <row r="60" spans="1:8">
      <c r="A60" s="135" t="s">
        <v>282</v>
      </c>
      <c r="B60" s="136">
        <v>1</v>
      </c>
      <c r="C60" s="136">
        <v>7</v>
      </c>
      <c r="D60" s="137">
        <v>0</v>
      </c>
      <c r="E60" s="138">
        <v>0</v>
      </c>
      <c r="F60" s="139">
        <v>1811.35</v>
      </c>
      <c r="G60" s="107">
        <v>1736.31</v>
      </c>
      <c r="H60" s="103">
        <f t="shared" si="0"/>
        <v>95.857233555083226</v>
      </c>
    </row>
    <row r="61" spans="1:8" ht="23.25">
      <c r="A61" s="135" t="s">
        <v>470</v>
      </c>
      <c r="B61" s="136">
        <v>1</v>
      </c>
      <c r="C61" s="136">
        <v>7</v>
      </c>
      <c r="D61" s="137" t="s">
        <v>281</v>
      </c>
      <c r="E61" s="138">
        <v>0</v>
      </c>
      <c r="F61" s="139">
        <v>1811.35</v>
      </c>
      <c r="G61" s="107">
        <v>1736.31</v>
      </c>
      <c r="H61" s="103">
        <f t="shared" si="0"/>
        <v>95.857233555083226</v>
      </c>
    </row>
    <row r="62" spans="1:8">
      <c r="A62" s="135" t="s">
        <v>568</v>
      </c>
      <c r="B62" s="136">
        <v>1</v>
      </c>
      <c r="C62" s="136">
        <v>7</v>
      </c>
      <c r="D62" s="137" t="s">
        <v>281</v>
      </c>
      <c r="E62" s="138" t="s">
        <v>569</v>
      </c>
      <c r="F62" s="139">
        <v>1060.94</v>
      </c>
      <c r="G62" s="107">
        <v>997.49</v>
      </c>
      <c r="H62" s="103">
        <f t="shared" si="0"/>
        <v>94.019454446057267</v>
      </c>
    </row>
    <row r="63" spans="1:8" ht="34.5">
      <c r="A63" s="135" t="s">
        <v>570</v>
      </c>
      <c r="B63" s="136">
        <v>1</v>
      </c>
      <c r="C63" s="136">
        <v>7</v>
      </c>
      <c r="D63" s="137" t="s">
        <v>281</v>
      </c>
      <c r="E63" s="138" t="s">
        <v>571</v>
      </c>
      <c r="F63" s="139">
        <v>677.2</v>
      </c>
      <c r="G63" s="107">
        <v>672.03</v>
      </c>
      <c r="H63" s="103">
        <f t="shared" si="0"/>
        <v>99.236562315416407</v>
      </c>
    </row>
    <row r="64" spans="1:8" ht="23.25">
      <c r="A64" s="135" t="s">
        <v>33</v>
      </c>
      <c r="B64" s="136">
        <v>1</v>
      </c>
      <c r="C64" s="136">
        <v>7</v>
      </c>
      <c r="D64" s="137" t="s">
        <v>281</v>
      </c>
      <c r="E64" s="138" t="s">
        <v>32</v>
      </c>
      <c r="F64" s="139">
        <v>2.76</v>
      </c>
      <c r="G64" s="107">
        <v>2.76</v>
      </c>
      <c r="H64" s="103">
        <f t="shared" si="0"/>
        <v>100</v>
      </c>
    </row>
    <row r="65" spans="1:8" ht="23.25">
      <c r="A65" s="135" t="s">
        <v>12</v>
      </c>
      <c r="B65" s="136">
        <v>1</v>
      </c>
      <c r="C65" s="136">
        <v>7</v>
      </c>
      <c r="D65" s="137" t="s">
        <v>281</v>
      </c>
      <c r="E65" s="138" t="s">
        <v>10</v>
      </c>
      <c r="F65" s="139">
        <v>2.82</v>
      </c>
      <c r="G65" s="107">
        <v>2.82</v>
      </c>
      <c r="H65" s="103">
        <f t="shared" si="0"/>
        <v>100</v>
      </c>
    </row>
    <row r="66" spans="1:8">
      <c r="A66" s="135" t="s">
        <v>21</v>
      </c>
      <c r="B66" s="136">
        <v>1</v>
      </c>
      <c r="C66" s="136">
        <v>7</v>
      </c>
      <c r="D66" s="137" t="s">
        <v>281</v>
      </c>
      <c r="E66" s="138" t="s">
        <v>20</v>
      </c>
      <c r="F66" s="139">
        <v>1</v>
      </c>
      <c r="G66" s="107">
        <v>1</v>
      </c>
      <c r="H66" s="103">
        <f t="shared" si="0"/>
        <v>100</v>
      </c>
    </row>
    <row r="67" spans="1:8">
      <c r="A67" s="135" t="s">
        <v>87</v>
      </c>
      <c r="B67" s="136">
        <v>1</v>
      </c>
      <c r="C67" s="136">
        <v>7</v>
      </c>
      <c r="D67" s="137" t="s">
        <v>281</v>
      </c>
      <c r="E67" s="138" t="s">
        <v>86</v>
      </c>
      <c r="F67" s="139">
        <v>66.63</v>
      </c>
      <c r="G67" s="107">
        <v>60.21</v>
      </c>
      <c r="H67" s="103">
        <f t="shared" si="0"/>
        <v>90.364700585321927</v>
      </c>
    </row>
    <row r="68" spans="1:8">
      <c r="A68" s="135" t="s">
        <v>280</v>
      </c>
      <c r="B68" s="136">
        <v>1</v>
      </c>
      <c r="C68" s="136">
        <v>11</v>
      </c>
      <c r="D68" s="137">
        <v>0</v>
      </c>
      <c r="E68" s="138">
        <v>0</v>
      </c>
      <c r="F68" s="139">
        <v>196.65</v>
      </c>
      <c r="G68" s="107">
        <v>144.15</v>
      </c>
      <c r="H68" s="103"/>
    </row>
    <row r="69" spans="1:8" ht="23.25">
      <c r="A69" s="135" t="s">
        <v>84</v>
      </c>
      <c r="B69" s="136">
        <v>1</v>
      </c>
      <c r="C69" s="136">
        <v>11</v>
      </c>
      <c r="D69" s="137" t="s">
        <v>83</v>
      </c>
      <c r="E69" s="138">
        <v>0</v>
      </c>
      <c r="F69" s="139">
        <v>114.65</v>
      </c>
      <c r="G69" s="107">
        <v>62.15</v>
      </c>
      <c r="H69" s="103">
        <f t="shared" si="0"/>
        <v>54.208460532054069</v>
      </c>
    </row>
    <row r="70" spans="1:8">
      <c r="A70" s="135" t="s">
        <v>213</v>
      </c>
      <c r="B70" s="136">
        <v>1</v>
      </c>
      <c r="C70" s="136">
        <v>11</v>
      </c>
      <c r="D70" s="137" t="s">
        <v>212</v>
      </c>
      <c r="E70" s="138">
        <v>0</v>
      </c>
      <c r="F70" s="139">
        <v>114.65</v>
      </c>
      <c r="G70" s="107">
        <v>62.15</v>
      </c>
      <c r="H70" s="103">
        <f t="shared" si="0"/>
        <v>54.208460532054069</v>
      </c>
    </row>
    <row r="71" spans="1:8">
      <c r="A71" s="135" t="s">
        <v>663</v>
      </c>
      <c r="B71" s="136">
        <v>1</v>
      </c>
      <c r="C71" s="136">
        <v>11</v>
      </c>
      <c r="D71" s="137" t="s">
        <v>664</v>
      </c>
      <c r="E71" s="138">
        <v>0</v>
      </c>
      <c r="F71" s="139">
        <v>114.65</v>
      </c>
      <c r="G71" s="107">
        <v>62.15</v>
      </c>
      <c r="H71" s="103">
        <f t="shared" si="0"/>
        <v>54.208460532054069</v>
      </c>
    </row>
    <row r="72" spans="1:8" ht="23.25">
      <c r="A72" s="135" t="s">
        <v>12</v>
      </c>
      <c r="B72" s="136">
        <v>1</v>
      </c>
      <c r="C72" s="136">
        <v>11</v>
      </c>
      <c r="D72" s="137" t="s">
        <v>664</v>
      </c>
      <c r="E72" s="138" t="s">
        <v>10</v>
      </c>
      <c r="F72" s="139">
        <v>114.65</v>
      </c>
      <c r="G72" s="107">
        <v>62.15</v>
      </c>
      <c r="H72" s="103">
        <f t="shared" si="0"/>
        <v>54.208460532054069</v>
      </c>
    </row>
    <row r="73" spans="1:8">
      <c r="A73" s="135" t="s">
        <v>279</v>
      </c>
      <c r="B73" s="136">
        <v>1</v>
      </c>
      <c r="C73" s="136">
        <v>11</v>
      </c>
      <c r="D73" s="137" t="s">
        <v>278</v>
      </c>
      <c r="E73" s="138">
        <v>0</v>
      </c>
      <c r="F73" s="139">
        <v>82</v>
      </c>
      <c r="G73" s="107">
        <v>82</v>
      </c>
      <c r="H73" s="103">
        <f t="shared" si="0"/>
        <v>100</v>
      </c>
    </row>
    <row r="74" spans="1:8">
      <c r="A74" s="135" t="s">
        <v>87</v>
      </c>
      <c r="B74" s="136">
        <v>1</v>
      </c>
      <c r="C74" s="136">
        <v>11</v>
      </c>
      <c r="D74" s="137" t="s">
        <v>278</v>
      </c>
      <c r="E74" s="138" t="s">
        <v>86</v>
      </c>
      <c r="F74" s="139">
        <v>82</v>
      </c>
      <c r="G74" s="107">
        <v>82</v>
      </c>
      <c r="H74" s="103">
        <f t="shared" si="0"/>
        <v>100</v>
      </c>
    </row>
    <row r="75" spans="1:8">
      <c r="A75" s="135" t="s">
        <v>277</v>
      </c>
      <c r="B75" s="136">
        <v>1</v>
      </c>
      <c r="C75" s="136">
        <v>13</v>
      </c>
      <c r="D75" s="137">
        <v>0</v>
      </c>
      <c r="E75" s="138">
        <v>0</v>
      </c>
      <c r="F75" s="139">
        <v>26462.19</v>
      </c>
      <c r="G75" s="107">
        <v>25200.79</v>
      </c>
      <c r="H75" s="103">
        <f t="shared" si="0"/>
        <v>95.233198763972311</v>
      </c>
    </row>
    <row r="76" spans="1:8" ht="23.25">
      <c r="A76" s="135" t="s">
        <v>469</v>
      </c>
      <c r="B76" s="136">
        <v>1</v>
      </c>
      <c r="C76" s="136">
        <v>13</v>
      </c>
      <c r="D76" s="137" t="s">
        <v>28</v>
      </c>
      <c r="E76" s="138">
        <v>0</v>
      </c>
      <c r="F76" s="139">
        <v>23654.07</v>
      </c>
      <c r="G76" s="107">
        <v>22439.77</v>
      </c>
      <c r="H76" s="103">
        <f t="shared" ref="H76:H137" si="1">G76/F76*100</f>
        <v>94.866422564911673</v>
      </c>
    </row>
    <row r="77" spans="1:8" ht="23.25">
      <c r="A77" s="135" t="s">
        <v>89</v>
      </c>
      <c r="B77" s="136">
        <v>1</v>
      </c>
      <c r="C77" s="136">
        <v>13</v>
      </c>
      <c r="D77" s="137" t="s">
        <v>28</v>
      </c>
      <c r="E77" s="138" t="s">
        <v>88</v>
      </c>
      <c r="F77" s="139">
        <v>228.98</v>
      </c>
      <c r="G77" s="107">
        <v>228.98</v>
      </c>
      <c r="H77" s="103">
        <f t="shared" si="1"/>
        <v>100</v>
      </c>
    </row>
    <row r="78" spans="1:8" ht="23.25">
      <c r="A78" s="135" t="s">
        <v>573</v>
      </c>
      <c r="B78" s="136">
        <v>1</v>
      </c>
      <c r="C78" s="136">
        <v>13</v>
      </c>
      <c r="D78" s="137" t="s">
        <v>28</v>
      </c>
      <c r="E78" s="138" t="s">
        <v>574</v>
      </c>
      <c r="F78" s="139">
        <v>7.47</v>
      </c>
      <c r="G78" s="107">
        <v>7.47</v>
      </c>
      <c r="H78" s="103">
        <f t="shared" si="1"/>
        <v>100</v>
      </c>
    </row>
    <row r="79" spans="1:8">
      <c r="A79" s="135" t="s">
        <v>568</v>
      </c>
      <c r="B79" s="136">
        <v>1</v>
      </c>
      <c r="C79" s="136">
        <v>13</v>
      </c>
      <c r="D79" s="137" t="s">
        <v>28</v>
      </c>
      <c r="E79" s="138" t="s">
        <v>569</v>
      </c>
      <c r="F79" s="139">
        <v>13483.33</v>
      </c>
      <c r="G79" s="107">
        <v>13483.33</v>
      </c>
      <c r="H79" s="103">
        <f t="shared" si="1"/>
        <v>100</v>
      </c>
    </row>
    <row r="80" spans="1:8" ht="23.25">
      <c r="A80" s="135" t="s">
        <v>27</v>
      </c>
      <c r="B80" s="136">
        <v>1</v>
      </c>
      <c r="C80" s="136">
        <v>13</v>
      </c>
      <c r="D80" s="137" t="s">
        <v>28</v>
      </c>
      <c r="E80" s="138" t="s">
        <v>26</v>
      </c>
      <c r="F80" s="139">
        <v>73.42</v>
      </c>
      <c r="G80" s="107">
        <v>73.42</v>
      </c>
      <c r="H80" s="103">
        <f t="shared" si="1"/>
        <v>100</v>
      </c>
    </row>
    <row r="81" spans="1:8" ht="34.5">
      <c r="A81" s="135" t="s">
        <v>570</v>
      </c>
      <c r="B81" s="136">
        <v>1</v>
      </c>
      <c r="C81" s="136">
        <v>13</v>
      </c>
      <c r="D81" s="137" t="s">
        <v>28</v>
      </c>
      <c r="E81" s="138" t="s">
        <v>571</v>
      </c>
      <c r="F81" s="139">
        <v>8433.4</v>
      </c>
      <c r="G81" s="107">
        <v>7272.4</v>
      </c>
      <c r="H81" s="103">
        <f t="shared" si="1"/>
        <v>86.233310408613377</v>
      </c>
    </row>
    <row r="82" spans="1:8" ht="23.25">
      <c r="A82" s="135" t="s">
        <v>33</v>
      </c>
      <c r="B82" s="136">
        <v>1</v>
      </c>
      <c r="C82" s="136">
        <v>13</v>
      </c>
      <c r="D82" s="137" t="s">
        <v>28</v>
      </c>
      <c r="E82" s="138" t="s">
        <v>32</v>
      </c>
      <c r="F82" s="139">
        <v>11.17</v>
      </c>
      <c r="G82" s="107">
        <v>11.17</v>
      </c>
      <c r="H82" s="103">
        <f t="shared" si="1"/>
        <v>100</v>
      </c>
    </row>
    <row r="83" spans="1:8" ht="23.25">
      <c r="A83" s="135" t="s">
        <v>12</v>
      </c>
      <c r="B83" s="136">
        <v>1</v>
      </c>
      <c r="C83" s="136">
        <v>13</v>
      </c>
      <c r="D83" s="137" t="s">
        <v>28</v>
      </c>
      <c r="E83" s="138" t="s">
        <v>10</v>
      </c>
      <c r="F83" s="139">
        <v>350.89</v>
      </c>
      <c r="G83" s="107">
        <v>350.89</v>
      </c>
      <c r="H83" s="103">
        <f t="shared" si="1"/>
        <v>100</v>
      </c>
    </row>
    <row r="84" spans="1:8" ht="57">
      <c r="A84" s="135" t="s">
        <v>23</v>
      </c>
      <c r="B84" s="136">
        <v>1</v>
      </c>
      <c r="C84" s="136">
        <v>13</v>
      </c>
      <c r="D84" s="137" t="s">
        <v>28</v>
      </c>
      <c r="E84" s="138" t="s">
        <v>22</v>
      </c>
      <c r="F84" s="139">
        <v>184.66</v>
      </c>
      <c r="G84" s="107">
        <v>184.66</v>
      </c>
      <c r="H84" s="103">
        <f t="shared" si="1"/>
        <v>100</v>
      </c>
    </row>
    <row r="85" spans="1:8">
      <c r="A85" s="135" t="s">
        <v>31</v>
      </c>
      <c r="B85" s="136">
        <v>1</v>
      </c>
      <c r="C85" s="136">
        <v>13</v>
      </c>
      <c r="D85" s="137" t="s">
        <v>28</v>
      </c>
      <c r="E85" s="138" t="s">
        <v>30</v>
      </c>
      <c r="F85" s="139">
        <v>1.49</v>
      </c>
      <c r="G85" s="107">
        <v>1.49</v>
      </c>
      <c r="H85" s="103">
        <f t="shared" si="1"/>
        <v>100</v>
      </c>
    </row>
    <row r="86" spans="1:8">
      <c r="A86" s="135" t="s">
        <v>21</v>
      </c>
      <c r="B86" s="136">
        <v>1</v>
      </c>
      <c r="C86" s="136">
        <v>13</v>
      </c>
      <c r="D86" s="137" t="s">
        <v>28</v>
      </c>
      <c r="E86" s="138" t="s">
        <v>20</v>
      </c>
      <c r="F86" s="139">
        <v>499.88</v>
      </c>
      <c r="G86" s="107">
        <v>446.58</v>
      </c>
      <c r="H86" s="103">
        <f t="shared" si="1"/>
        <v>89.337440985836608</v>
      </c>
    </row>
    <row r="87" spans="1:8">
      <c r="A87" s="135" t="s">
        <v>87</v>
      </c>
      <c r="B87" s="136">
        <v>1</v>
      </c>
      <c r="C87" s="136">
        <v>13</v>
      </c>
      <c r="D87" s="137" t="s">
        <v>28</v>
      </c>
      <c r="E87" s="138" t="s">
        <v>86</v>
      </c>
      <c r="F87" s="139">
        <v>379.38</v>
      </c>
      <c r="G87" s="107">
        <v>379.38</v>
      </c>
      <c r="H87" s="103">
        <f t="shared" si="1"/>
        <v>100</v>
      </c>
    </row>
    <row r="88" spans="1:8">
      <c r="A88" s="135" t="s">
        <v>276</v>
      </c>
      <c r="B88" s="136">
        <v>1</v>
      </c>
      <c r="C88" s="136">
        <v>13</v>
      </c>
      <c r="D88" s="137" t="s">
        <v>275</v>
      </c>
      <c r="E88" s="138">
        <v>0</v>
      </c>
      <c r="F88" s="139">
        <v>2436.12</v>
      </c>
      <c r="G88" s="107">
        <v>2436.12</v>
      </c>
      <c r="H88" s="103">
        <f t="shared" si="1"/>
        <v>100</v>
      </c>
    </row>
    <row r="89" spans="1:8" ht="57">
      <c r="A89" s="135" t="s">
        <v>23</v>
      </c>
      <c r="B89" s="136">
        <v>1</v>
      </c>
      <c r="C89" s="136">
        <v>13</v>
      </c>
      <c r="D89" s="137" t="s">
        <v>275</v>
      </c>
      <c r="E89" s="138" t="s">
        <v>22</v>
      </c>
      <c r="F89" s="139">
        <v>1466.12</v>
      </c>
      <c r="G89" s="107">
        <v>1466.12</v>
      </c>
      <c r="H89" s="103">
        <f t="shared" si="1"/>
        <v>100</v>
      </c>
    </row>
    <row r="90" spans="1:8">
      <c r="A90" s="135" t="s">
        <v>87</v>
      </c>
      <c r="B90" s="136">
        <v>1</v>
      </c>
      <c r="C90" s="136">
        <v>13</v>
      </c>
      <c r="D90" s="137" t="s">
        <v>275</v>
      </c>
      <c r="E90" s="138" t="s">
        <v>86</v>
      </c>
      <c r="F90" s="139">
        <v>970</v>
      </c>
      <c r="G90" s="107">
        <v>970</v>
      </c>
      <c r="H90" s="103">
        <f t="shared" si="1"/>
        <v>100</v>
      </c>
    </row>
    <row r="91" spans="1:8" ht="23.25">
      <c r="A91" s="135" t="s">
        <v>140</v>
      </c>
      <c r="B91" s="136">
        <v>1</v>
      </c>
      <c r="C91" s="136">
        <v>13</v>
      </c>
      <c r="D91" s="137" t="s">
        <v>139</v>
      </c>
      <c r="E91" s="138">
        <v>0</v>
      </c>
      <c r="F91" s="139">
        <v>372</v>
      </c>
      <c r="G91" s="107">
        <v>324.89999999999998</v>
      </c>
      <c r="H91" s="103">
        <f t="shared" si="1"/>
        <v>87.338709677419345</v>
      </c>
    </row>
    <row r="92" spans="1:8" ht="23.25">
      <c r="A92" s="135" t="s">
        <v>274</v>
      </c>
      <c r="B92" s="136">
        <v>1</v>
      </c>
      <c r="C92" s="136">
        <v>13</v>
      </c>
      <c r="D92" s="137" t="s">
        <v>273</v>
      </c>
      <c r="E92" s="138">
        <v>0</v>
      </c>
      <c r="F92" s="139">
        <v>372</v>
      </c>
      <c r="G92" s="107">
        <v>324.89999999999998</v>
      </c>
      <c r="H92" s="103">
        <f t="shared" si="1"/>
        <v>87.338709677419345</v>
      </c>
    </row>
    <row r="93" spans="1:8">
      <c r="A93" s="135" t="s">
        <v>568</v>
      </c>
      <c r="B93" s="136">
        <v>1</v>
      </c>
      <c r="C93" s="136">
        <v>13</v>
      </c>
      <c r="D93" s="137" t="s">
        <v>273</v>
      </c>
      <c r="E93" s="138" t="s">
        <v>569</v>
      </c>
      <c r="F93" s="139">
        <v>285.7</v>
      </c>
      <c r="G93" s="107">
        <v>245.7</v>
      </c>
      <c r="H93" s="103">
        <f t="shared" si="1"/>
        <v>85.999299964998258</v>
      </c>
    </row>
    <row r="94" spans="1:8" ht="34.5">
      <c r="A94" s="135" t="s">
        <v>570</v>
      </c>
      <c r="B94" s="136">
        <v>1</v>
      </c>
      <c r="C94" s="136">
        <v>13</v>
      </c>
      <c r="D94" s="137" t="s">
        <v>273</v>
      </c>
      <c r="E94" s="138" t="s">
        <v>571</v>
      </c>
      <c r="F94" s="139">
        <v>86.3</v>
      </c>
      <c r="G94" s="107">
        <v>79.2</v>
      </c>
      <c r="H94" s="103">
        <f t="shared" si="1"/>
        <v>91.772885283893402</v>
      </c>
    </row>
    <row r="95" spans="1:8">
      <c r="A95" s="135" t="s">
        <v>585</v>
      </c>
      <c r="B95" s="136">
        <v>3</v>
      </c>
      <c r="C95" s="136">
        <v>0</v>
      </c>
      <c r="D95" s="137">
        <v>0</v>
      </c>
      <c r="E95" s="138">
        <v>0</v>
      </c>
      <c r="F95" s="139">
        <v>7211.19</v>
      </c>
      <c r="G95" s="107">
        <v>7211.19</v>
      </c>
      <c r="H95" s="103">
        <f t="shared" si="1"/>
        <v>100</v>
      </c>
    </row>
    <row r="96" spans="1:8" ht="23.25">
      <c r="A96" s="135" t="s">
        <v>272</v>
      </c>
      <c r="B96" s="136">
        <v>3</v>
      </c>
      <c r="C96" s="136">
        <v>9</v>
      </c>
      <c r="D96" s="137">
        <v>0</v>
      </c>
      <c r="E96" s="138">
        <v>0</v>
      </c>
      <c r="F96" s="139">
        <v>7211.19</v>
      </c>
      <c r="G96" s="107">
        <v>7211.19</v>
      </c>
      <c r="H96" s="103">
        <f t="shared" si="1"/>
        <v>100</v>
      </c>
    </row>
    <row r="97" spans="1:8">
      <c r="A97" s="135" t="s">
        <v>153</v>
      </c>
      <c r="B97" s="136">
        <v>3</v>
      </c>
      <c r="C97" s="136">
        <v>9</v>
      </c>
      <c r="D97" s="137" t="s">
        <v>152</v>
      </c>
      <c r="E97" s="138">
        <v>0</v>
      </c>
      <c r="F97" s="139">
        <v>2628.39</v>
      </c>
      <c r="G97" s="107">
        <v>2628.39</v>
      </c>
      <c r="H97" s="103">
        <f t="shared" si="1"/>
        <v>100</v>
      </c>
    </row>
    <row r="98" spans="1:8" ht="23.25">
      <c r="A98" s="135" t="s">
        <v>271</v>
      </c>
      <c r="B98" s="136">
        <v>3</v>
      </c>
      <c r="C98" s="136">
        <v>9</v>
      </c>
      <c r="D98" s="137" t="s">
        <v>270</v>
      </c>
      <c r="E98" s="138">
        <v>0</v>
      </c>
      <c r="F98" s="139">
        <v>2628.39</v>
      </c>
      <c r="G98" s="107">
        <v>2628.39</v>
      </c>
      <c r="H98" s="103">
        <f t="shared" si="1"/>
        <v>100</v>
      </c>
    </row>
    <row r="99" spans="1:8" ht="23.25">
      <c r="A99" s="135" t="s">
        <v>269</v>
      </c>
      <c r="B99" s="136">
        <v>3</v>
      </c>
      <c r="C99" s="136">
        <v>9</v>
      </c>
      <c r="D99" s="137" t="s">
        <v>268</v>
      </c>
      <c r="E99" s="138">
        <v>0</v>
      </c>
      <c r="F99" s="139">
        <v>2628.39</v>
      </c>
      <c r="G99" s="107">
        <v>2628.39</v>
      </c>
      <c r="H99" s="103">
        <f t="shared" si="1"/>
        <v>100</v>
      </c>
    </row>
    <row r="100" spans="1:8" ht="23.25">
      <c r="A100" s="135" t="s">
        <v>12</v>
      </c>
      <c r="B100" s="136">
        <v>3</v>
      </c>
      <c r="C100" s="136">
        <v>9</v>
      </c>
      <c r="D100" s="137" t="s">
        <v>268</v>
      </c>
      <c r="E100" s="138" t="s">
        <v>10</v>
      </c>
      <c r="F100" s="139">
        <v>113.75</v>
      </c>
      <c r="G100" s="107">
        <v>113.75</v>
      </c>
      <c r="H100" s="103">
        <f t="shared" si="1"/>
        <v>100</v>
      </c>
    </row>
    <row r="101" spans="1:8" ht="34.5">
      <c r="A101" s="135" t="s">
        <v>586</v>
      </c>
      <c r="B101" s="136">
        <v>3</v>
      </c>
      <c r="C101" s="136">
        <v>9</v>
      </c>
      <c r="D101" s="137" t="s">
        <v>268</v>
      </c>
      <c r="E101" s="138" t="s">
        <v>587</v>
      </c>
      <c r="F101" s="139">
        <v>2514.64</v>
      </c>
      <c r="G101" s="107">
        <v>2514.64</v>
      </c>
      <c r="H101" s="103">
        <f t="shared" si="1"/>
        <v>100</v>
      </c>
    </row>
    <row r="102" spans="1:8" ht="45.75">
      <c r="A102" s="135" t="s">
        <v>487</v>
      </c>
      <c r="B102" s="136">
        <v>3</v>
      </c>
      <c r="C102" s="136">
        <v>9</v>
      </c>
      <c r="D102" s="137" t="s">
        <v>267</v>
      </c>
      <c r="E102" s="138">
        <v>0</v>
      </c>
      <c r="F102" s="139">
        <v>4582.8</v>
      </c>
      <c r="G102" s="107">
        <v>4582.8</v>
      </c>
      <c r="H102" s="103">
        <f t="shared" si="1"/>
        <v>100</v>
      </c>
    </row>
    <row r="103" spans="1:8" ht="23.25">
      <c r="A103" s="135" t="s">
        <v>89</v>
      </c>
      <c r="B103" s="136">
        <v>3</v>
      </c>
      <c r="C103" s="136">
        <v>9</v>
      </c>
      <c r="D103" s="137" t="s">
        <v>267</v>
      </c>
      <c r="E103" s="138" t="s">
        <v>88</v>
      </c>
      <c r="F103" s="139">
        <v>3864.19</v>
      </c>
      <c r="G103" s="107">
        <v>3864.19</v>
      </c>
      <c r="H103" s="103">
        <f t="shared" si="1"/>
        <v>100</v>
      </c>
    </row>
    <row r="104" spans="1:8" ht="23.25">
      <c r="A104" s="135" t="s">
        <v>573</v>
      </c>
      <c r="B104" s="136">
        <v>3</v>
      </c>
      <c r="C104" s="136">
        <v>9</v>
      </c>
      <c r="D104" s="137" t="s">
        <v>267</v>
      </c>
      <c r="E104" s="138" t="s">
        <v>574</v>
      </c>
      <c r="F104" s="139">
        <v>718.61</v>
      </c>
      <c r="G104" s="107">
        <v>718.61</v>
      </c>
      <c r="H104" s="103">
        <f t="shared" si="1"/>
        <v>100</v>
      </c>
    </row>
    <row r="105" spans="1:8">
      <c r="A105" s="135" t="s">
        <v>588</v>
      </c>
      <c r="B105" s="136">
        <v>4</v>
      </c>
      <c r="C105" s="136">
        <v>0</v>
      </c>
      <c r="D105" s="137">
        <v>0</v>
      </c>
      <c r="E105" s="138">
        <v>0</v>
      </c>
      <c r="F105" s="139">
        <v>192625.91</v>
      </c>
      <c r="G105" s="107">
        <v>174154.6</v>
      </c>
      <c r="H105" s="103">
        <f t="shared" si="1"/>
        <v>90.410786378634114</v>
      </c>
    </row>
    <row r="106" spans="1:8">
      <c r="A106" s="135" t="s">
        <v>266</v>
      </c>
      <c r="B106" s="136">
        <v>4</v>
      </c>
      <c r="C106" s="136">
        <v>8</v>
      </c>
      <c r="D106" s="137">
        <v>0</v>
      </c>
      <c r="E106" s="138">
        <v>0</v>
      </c>
      <c r="F106" s="139">
        <v>7860.02</v>
      </c>
      <c r="G106" s="107">
        <v>7860.01</v>
      </c>
      <c r="H106" s="103">
        <f t="shared" si="1"/>
        <v>99.999872773860616</v>
      </c>
    </row>
    <row r="107" spans="1:8" ht="23.25">
      <c r="A107" s="135" t="s">
        <v>84</v>
      </c>
      <c r="B107" s="136">
        <v>4</v>
      </c>
      <c r="C107" s="136">
        <v>8</v>
      </c>
      <c r="D107" s="137" t="s">
        <v>83</v>
      </c>
      <c r="E107" s="138">
        <v>0</v>
      </c>
      <c r="F107" s="139">
        <v>7860.02</v>
      </c>
      <c r="G107" s="107">
        <v>7860.01</v>
      </c>
      <c r="H107" s="103"/>
    </row>
    <row r="108" spans="1:8">
      <c r="A108" s="135" t="s">
        <v>265</v>
      </c>
      <c r="B108" s="136">
        <v>4</v>
      </c>
      <c r="C108" s="136">
        <v>8</v>
      </c>
      <c r="D108" s="137" t="s">
        <v>264</v>
      </c>
      <c r="E108" s="138">
        <v>0</v>
      </c>
      <c r="F108" s="139">
        <v>7860.02</v>
      </c>
      <c r="G108" s="107">
        <v>7860.01</v>
      </c>
      <c r="H108" s="103"/>
    </row>
    <row r="109" spans="1:8" ht="23.25">
      <c r="A109" s="135" t="s">
        <v>263</v>
      </c>
      <c r="B109" s="136">
        <v>4</v>
      </c>
      <c r="C109" s="136">
        <v>8</v>
      </c>
      <c r="D109" s="137" t="s">
        <v>262</v>
      </c>
      <c r="E109" s="138">
        <v>0</v>
      </c>
      <c r="F109" s="139">
        <v>7282.49</v>
      </c>
      <c r="G109" s="107">
        <v>7282.49</v>
      </c>
      <c r="H109" s="103"/>
    </row>
    <row r="110" spans="1:8" ht="23.25">
      <c r="A110" s="135" t="s">
        <v>12</v>
      </c>
      <c r="B110" s="136">
        <v>4</v>
      </c>
      <c r="C110" s="136">
        <v>8</v>
      </c>
      <c r="D110" s="137" t="s">
        <v>262</v>
      </c>
      <c r="E110" s="138" t="s">
        <v>10</v>
      </c>
      <c r="F110" s="139">
        <v>6872.49</v>
      </c>
      <c r="G110" s="107">
        <v>6872.49</v>
      </c>
      <c r="H110" s="103"/>
    </row>
    <row r="111" spans="1:8" ht="34.5">
      <c r="A111" s="135" t="s">
        <v>586</v>
      </c>
      <c r="B111" s="136">
        <v>4</v>
      </c>
      <c r="C111" s="136">
        <v>8</v>
      </c>
      <c r="D111" s="137" t="s">
        <v>262</v>
      </c>
      <c r="E111" s="138" t="s">
        <v>587</v>
      </c>
      <c r="F111" s="139">
        <v>410</v>
      </c>
      <c r="G111" s="107">
        <v>410</v>
      </c>
      <c r="H111" s="103">
        <f t="shared" si="1"/>
        <v>100</v>
      </c>
    </row>
    <row r="112" spans="1:8" ht="34.5">
      <c r="A112" s="135" t="s">
        <v>261</v>
      </c>
      <c r="B112" s="136">
        <v>4</v>
      </c>
      <c r="C112" s="136">
        <v>8</v>
      </c>
      <c r="D112" s="137" t="s">
        <v>260</v>
      </c>
      <c r="E112" s="138">
        <v>0</v>
      </c>
      <c r="F112" s="139">
        <v>577.53</v>
      </c>
      <c r="G112" s="107">
        <v>577.52</v>
      </c>
      <c r="H112" s="103">
        <f t="shared" si="1"/>
        <v>99.998268488217064</v>
      </c>
    </row>
    <row r="113" spans="1:8" ht="23.25">
      <c r="A113" s="135" t="s">
        <v>12</v>
      </c>
      <c r="B113" s="136">
        <v>4</v>
      </c>
      <c r="C113" s="136">
        <v>8</v>
      </c>
      <c r="D113" s="137" t="s">
        <v>260</v>
      </c>
      <c r="E113" s="138" t="s">
        <v>10</v>
      </c>
      <c r="F113" s="139">
        <v>577.53</v>
      </c>
      <c r="G113" s="107">
        <v>577.52</v>
      </c>
      <c r="H113" s="103">
        <f t="shared" si="1"/>
        <v>99.998268488217064</v>
      </c>
    </row>
    <row r="114" spans="1:8">
      <c r="A114" s="135" t="s">
        <v>259</v>
      </c>
      <c r="B114" s="136">
        <v>4</v>
      </c>
      <c r="C114" s="136">
        <v>9</v>
      </c>
      <c r="D114" s="137">
        <v>0</v>
      </c>
      <c r="E114" s="138">
        <v>0</v>
      </c>
      <c r="F114" s="139">
        <v>136445.13</v>
      </c>
      <c r="G114" s="107">
        <v>124022.05</v>
      </c>
      <c r="H114" s="103">
        <f t="shared" si="1"/>
        <v>90.895182554335207</v>
      </c>
    </row>
    <row r="115" spans="1:8" ht="23.25">
      <c r="A115" s="135" t="s">
        <v>84</v>
      </c>
      <c r="B115" s="136">
        <v>4</v>
      </c>
      <c r="C115" s="136">
        <v>9</v>
      </c>
      <c r="D115" s="137" t="s">
        <v>83</v>
      </c>
      <c r="E115" s="138">
        <v>0</v>
      </c>
      <c r="F115" s="139">
        <v>136445.13</v>
      </c>
      <c r="G115" s="107">
        <v>124022.05</v>
      </c>
      <c r="H115" s="103">
        <f t="shared" si="1"/>
        <v>90.895182554335207</v>
      </c>
    </row>
    <row r="116" spans="1:8">
      <c r="A116" s="135" t="s">
        <v>258</v>
      </c>
      <c r="B116" s="136">
        <v>4</v>
      </c>
      <c r="C116" s="136">
        <v>9</v>
      </c>
      <c r="D116" s="137" t="s">
        <v>257</v>
      </c>
      <c r="E116" s="138">
        <v>0</v>
      </c>
      <c r="F116" s="139">
        <v>136445.13</v>
      </c>
      <c r="G116" s="107">
        <v>124022.05</v>
      </c>
      <c r="H116" s="103">
        <f t="shared" si="1"/>
        <v>90.895182554335207</v>
      </c>
    </row>
    <row r="117" spans="1:8">
      <c r="A117" s="135" t="s">
        <v>256</v>
      </c>
      <c r="B117" s="136">
        <v>4</v>
      </c>
      <c r="C117" s="136">
        <v>9</v>
      </c>
      <c r="D117" s="137" t="s">
        <v>255</v>
      </c>
      <c r="E117" s="138">
        <v>0</v>
      </c>
      <c r="F117" s="139">
        <v>908.98</v>
      </c>
      <c r="G117" s="107">
        <v>908.98</v>
      </c>
      <c r="H117" s="103">
        <f t="shared" si="1"/>
        <v>100</v>
      </c>
    </row>
    <row r="118" spans="1:8" ht="34.5">
      <c r="A118" s="135" t="s">
        <v>586</v>
      </c>
      <c r="B118" s="136">
        <v>4</v>
      </c>
      <c r="C118" s="136">
        <v>9</v>
      </c>
      <c r="D118" s="137" t="s">
        <v>255</v>
      </c>
      <c r="E118" s="138" t="s">
        <v>587</v>
      </c>
      <c r="F118" s="139">
        <v>908.98</v>
      </c>
      <c r="G118" s="107">
        <v>908.98</v>
      </c>
      <c r="H118" s="103">
        <f t="shared" si="1"/>
        <v>100</v>
      </c>
    </row>
    <row r="119" spans="1:8">
      <c r="A119" s="135" t="s">
        <v>254</v>
      </c>
      <c r="B119" s="136">
        <v>4</v>
      </c>
      <c r="C119" s="136">
        <v>9</v>
      </c>
      <c r="D119" s="137" t="s">
        <v>253</v>
      </c>
      <c r="E119" s="138">
        <v>0</v>
      </c>
      <c r="F119" s="139">
        <v>11516.03</v>
      </c>
      <c r="G119" s="107">
        <v>10008.73</v>
      </c>
      <c r="H119" s="103">
        <f t="shared" si="1"/>
        <v>86.911288004633533</v>
      </c>
    </row>
    <row r="120" spans="1:8" ht="34.5">
      <c r="A120" s="135" t="s">
        <v>586</v>
      </c>
      <c r="B120" s="136">
        <v>4</v>
      </c>
      <c r="C120" s="136">
        <v>9</v>
      </c>
      <c r="D120" s="137" t="s">
        <v>253</v>
      </c>
      <c r="E120" s="138" t="s">
        <v>587</v>
      </c>
      <c r="F120" s="139">
        <v>11516.03</v>
      </c>
      <c r="G120" s="107">
        <v>10008.73</v>
      </c>
      <c r="H120" s="103">
        <f t="shared" si="1"/>
        <v>86.911288004633533</v>
      </c>
    </row>
    <row r="121" spans="1:8">
      <c r="A121" s="135" t="s">
        <v>252</v>
      </c>
      <c r="B121" s="136">
        <v>4</v>
      </c>
      <c r="C121" s="136">
        <v>9</v>
      </c>
      <c r="D121" s="137" t="s">
        <v>251</v>
      </c>
      <c r="E121" s="138">
        <v>0</v>
      </c>
      <c r="F121" s="139">
        <v>4115.8</v>
      </c>
      <c r="G121" s="107">
        <v>3643.3</v>
      </c>
      <c r="H121" s="103">
        <f t="shared" si="1"/>
        <v>88.519850332863598</v>
      </c>
    </row>
    <row r="122" spans="1:8" ht="34.5">
      <c r="A122" s="135" t="s">
        <v>586</v>
      </c>
      <c r="B122" s="136">
        <v>4</v>
      </c>
      <c r="C122" s="136">
        <v>9</v>
      </c>
      <c r="D122" s="137" t="s">
        <v>251</v>
      </c>
      <c r="E122" s="138" t="s">
        <v>587</v>
      </c>
      <c r="F122" s="139">
        <v>4115.8</v>
      </c>
      <c r="G122" s="107">
        <v>3643.3</v>
      </c>
      <c r="H122" s="103">
        <f t="shared" si="1"/>
        <v>88.519850332863598</v>
      </c>
    </row>
    <row r="123" spans="1:8">
      <c r="A123" s="135" t="s">
        <v>250</v>
      </c>
      <c r="B123" s="136">
        <v>4</v>
      </c>
      <c r="C123" s="136">
        <v>9</v>
      </c>
      <c r="D123" s="137" t="s">
        <v>249</v>
      </c>
      <c r="E123" s="138">
        <v>0</v>
      </c>
      <c r="F123" s="139">
        <v>2965.47</v>
      </c>
      <c r="G123" s="107">
        <v>2965.48</v>
      </c>
      <c r="H123" s="103">
        <f t="shared" si="1"/>
        <v>100.00033721467425</v>
      </c>
    </row>
    <row r="124" spans="1:8" ht="34.5">
      <c r="A124" s="135" t="s">
        <v>586</v>
      </c>
      <c r="B124" s="136">
        <v>4</v>
      </c>
      <c r="C124" s="136">
        <v>9</v>
      </c>
      <c r="D124" s="137" t="s">
        <v>249</v>
      </c>
      <c r="E124" s="138" t="s">
        <v>587</v>
      </c>
      <c r="F124" s="139">
        <v>2965.47</v>
      </c>
      <c r="G124" s="107">
        <v>2965.48</v>
      </c>
      <c r="H124" s="103">
        <f t="shared" si="1"/>
        <v>100.00033721467425</v>
      </c>
    </row>
    <row r="125" spans="1:8">
      <c r="A125" s="135" t="s">
        <v>589</v>
      </c>
      <c r="B125" s="136">
        <v>4</v>
      </c>
      <c r="C125" s="136">
        <v>9</v>
      </c>
      <c r="D125" s="137" t="s">
        <v>590</v>
      </c>
      <c r="E125" s="138">
        <v>0</v>
      </c>
      <c r="F125" s="139">
        <v>4270</v>
      </c>
      <c r="G125" s="107">
        <v>4270</v>
      </c>
      <c r="H125" s="103">
        <f t="shared" si="1"/>
        <v>100</v>
      </c>
    </row>
    <row r="126" spans="1:8" ht="34.5">
      <c r="A126" s="135" t="s">
        <v>586</v>
      </c>
      <c r="B126" s="136">
        <v>4</v>
      </c>
      <c r="C126" s="136">
        <v>9</v>
      </c>
      <c r="D126" s="137" t="s">
        <v>590</v>
      </c>
      <c r="E126" s="138" t="s">
        <v>587</v>
      </c>
      <c r="F126" s="139">
        <v>4270</v>
      </c>
      <c r="G126" s="107">
        <v>4270</v>
      </c>
      <c r="H126" s="103">
        <f t="shared" si="1"/>
        <v>100</v>
      </c>
    </row>
    <row r="127" spans="1:8">
      <c r="A127" s="135" t="s">
        <v>248</v>
      </c>
      <c r="B127" s="136">
        <v>4</v>
      </c>
      <c r="C127" s="136">
        <v>9</v>
      </c>
      <c r="D127" s="137" t="s">
        <v>247</v>
      </c>
      <c r="E127" s="138">
        <v>0</v>
      </c>
      <c r="F127" s="139">
        <v>2742.66</v>
      </c>
      <c r="G127" s="107">
        <v>2742.66</v>
      </c>
      <c r="H127" s="103">
        <f t="shared" si="1"/>
        <v>100</v>
      </c>
    </row>
    <row r="128" spans="1:8" ht="34.5">
      <c r="A128" s="135" t="s">
        <v>586</v>
      </c>
      <c r="B128" s="136">
        <v>4</v>
      </c>
      <c r="C128" s="136">
        <v>9</v>
      </c>
      <c r="D128" s="137" t="s">
        <v>247</v>
      </c>
      <c r="E128" s="138" t="s">
        <v>587</v>
      </c>
      <c r="F128" s="139">
        <v>2742.66</v>
      </c>
      <c r="G128" s="107">
        <v>2742.66</v>
      </c>
      <c r="H128" s="103">
        <f t="shared" si="1"/>
        <v>100</v>
      </c>
    </row>
    <row r="129" spans="1:8" ht="23.25">
      <c r="A129" s="135" t="s">
        <v>481</v>
      </c>
      <c r="B129" s="136">
        <v>4</v>
      </c>
      <c r="C129" s="136">
        <v>9</v>
      </c>
      <c r="D129" s="137" t="s">
        <v>482</v>
      </c>
      <c r="E129" s="138">
        <v>0</v>
      </c>
      <c r="F129" s="139">
        <v>300</v>
      </c>
      <c r="G129" s="107">
        <v>300</v>
      </c>
      <c r="H129" s="103">
        <f t="shared" si="1"/>
        <v>100</v>
      </c>
    </row>
    <row r="130" spans="1:8" ht="23.25">
      <c r="A130" s="135" t="s">
        <v>12</v>
      </c>
      <c r="B130" s="136">
        <v>4</v>
      </c>
      <c r="C130" s="136">
        <v>9</v>
      </c>
      <c r="D130" s="137" t="s">
        <v>482</v>
      </c>
      <c r="E130" s="138" t="s">
        <v>10</v>
      </c>
      <c r="F130" s="139">
        <v>300</v>
      </c>
      <c r="G130" s="107">
        <v>300</v>
      </c>
      <c r="H130" s="103">
        <f t="shared" si="1"/>
        <v>100</v>
      </c>
    </row>
    <row r="131" spans="1:8" ht="23.25">
      <c r="A131" s="135" t="s">
        <v>246</v>
      </c>
      <c r="B131" s="136">
        <v>4</v>
      </c>
      <c r="C131" s="136">
        <v>9</v>
      </c>
      <c r="D131" s="137" t="s">
        <v>245</v>
      </c>
      <c r="E131" s="138">
        <v>0</v>
      </c>
      <c r="F131" s="139">
        <v>100351.01</v>
      </c>
      <c r="G131" s="107">
        <v>89907.72</v>
      </c>
      <c r="H131" s="103"/>
    </row>
    <row r="132" spans="1:8" ht="23.25">
      <c r="A132" s="135" t="s">
        <v>194</v>
      </c>
      <c r="B132" s="136">
        <v>4</v>
      </c>
      <c r="C132" s="136">
        <v>9</v>
      </c>
      <c r="D132" s="137" t="s">
        <v>245</v>
      </c>
      <c r="E132" s="138" t="s">
        <v>192</v>
      </c>
      <c r="F132" s="139">
        <v>8621.9</v>
      </c>
      <c r="G132" s="107">
        <v>0</v>
      </c>
      <c r="H132" s="103">
        <f t="shared" si="1"/>
        <v>0</v>
      </c>
    </row>
    <row r="133" spans="1:8" ht="23.25">
      <c r="A133" s="135" t="s">
        <v>12</v>
      </c>
      <c r="B133" s="136">
        <v>4</v>
      </c>
      <c r="C133" s="136">
        <v>9</v>
      </c>
      <c r="D133" s="137" t="s">
        <v>245</v>
      </c>
      <c r="E133" s="138" t="s">
        <v>10</v>
      </c>
      <c r="F133" s="139">
        <v>91729.11</v>
      </c>
      <c r="G133" s="107">
        <v>89907.72</v>
      </c>
      <c r="H133" s="103">
        <f t="shared" si="1"/>
        <v>98.014381694099072</v>
      </c>
    </row>
    <row r="134" spans="1:8" ht="23.25">
      <c r="A134" s="135" t="s">
        <v>591</v>
      </c>
      <c r="B134" s="136">
        <v>4</v>
      </c>
      <c r="C134" s="136">
        <v>9</v>
      </c>
      <c r="D134" s="137" t="s">
        <v>592</v>
      </c>
      <c r="E134" s="138">
        <v>0</v>
      </c>
      <c r="F134" s="139">
        <v>9275.18</v>
      </c>
      <c r="G134" s="107">
        <v>9275.18</v>
      </c>
      <c r="H134" s="103">
        <f t="shared" si="1"/>
        <v>100</v>
      </c>
    </row>
    <row r="135" spans="1:8" ht="23.25">
      <c r="A135" s="135" t="s">
        <v>12</v>
      </c>
      <c r="B135" s="136">
        <v>4</v>
      </c>
      <c r="C135" s="136">
        <v>9</v>
      </c>
      <c r="D135" s="137" t="s">
        <v>592</v>
      </c>
      <c r="E135" s="138" t="s">
        <v>10</v>
      </c>
      <c r="F135" s="139">
        <v>8261.7999999999993</v>
      </c>
      <c r="G135" s="107">
        <v>8261.7999999999993</v>
      </c>
      <c r="H135" s="103">
        <f t="shared" si="1"/>
        <v>100</v>
      </c>
    </row>
    <row r="136" spans="1:8" ht="23.25">
      <c r="A136" s="135" t="s">
        <v>485</v>
      </c>
      <c r="B136" s="136">
        <v>4</v>
      </c>
      <c r="C136" s="136">
        <v>9</v>
      </c>
      <c r="D136" s="137" t="s">
        <v>592</v>
      </c>
      <c r="E136" s="138" t="s">
        <v>486</v>
      </c>
      <c r="F136" s="139">
        <v>1013.38</v>
      </c>
      <c r="G136" s="107">
        <v>1013.38</v>
      </c>
      <c r="H136" s="103">
        <f t="shared" si="1"/>
        <v>100</v>
      </c>
    </row>
    <row r="137" spans="1:8">
      <c r="A137" s="135" t="s">
        <v>244</v>
      </c>
      <c r="B137" s="136">
        <v>4</v>
      </c>
      <c r="C137" s="136">
        <v>12</v>
      </c>
      <c r="D137" s="137">
        <v>0</v>
      </c>
      <c r="E137" s="138">
        <v>0</v>
      </c>
      <c r="F137" s="139">
        <v>48320.76</v>
      </c>
      <c r="G137" s="107">
        <v>42272.54</v>
      </c>
      <c r="H137" s="103">
        <f t="shared" si="1"/>
        <v>87.483185281026209</v>
      </c>
    </row>
    <row r="138" spans="1:8" ht="23.25">
      <c r="A138" s="135" t="s">
        <v>243</v>
      </c>
      <c r="B138" s="136">
        <v>4</v>
      </c>
      <c r="C138" s="136">
        <v>12</v>
      </c>
      <c r="D138" s="137" t="s">
        <v>242</v>
      </c>
      <c r="E138" s="138">
        <v>0</v>
      </c>
      <c r="F138" s="139">
        <v>869.85</v>
      </c>
      <c r="G138" s="107">
        <v>869.85</v>
      </c>
      <c r="H138" s="103"/>
    </row>
    <row r="139" spans="1:8" ht="34.5">
      <c r="A139" s="135" t="s">
        <v>241</v>
      </c>
      <c r="B139" s="136">
        <v>4</v>
      </c>
      <c r="C139" s="136">
        <v>12</v>
      </c>
      <c r="D139" s="137" t="s">
        <v>240</v>
      </c>
      <c r="E139" s="138">
        <v>0</v>
      </c>
      <c r="F139" s="139">
        <v>58.76</v>
      </c>
      <c r="G139" s="107">
        <v>58.76</v>
      </c>
      <c r="H139" s="103"/>
    </row>
    <row r="140" spans="1:8" ht="34.5">
      <c r="A140" s="135" t="s">
        <v>239</v>
      </c>
      <c r="B140" s="136">
        <v>4</v>
      </c>
      <c r="C140" s="136">
        <v>12</v>
      </c>
      <c r="D140" s="137" t="s">
        <v>238</v>
      </c>
      <c r="E140" s="138">
        <v>0</v>
      </c>
      <c r="F140" s="139">
        <v>58.76</v>
      </c>
      <c r="G140" s="107">
        <v>58.76</v>
      </c>
      <c r="H140" s="103"/>
    </row>
    <row r="141" spans="1:8" ht="23.25">
      <c r="A141" s="135" t="s">
        <v>12</v>
      </c>
      <c r="B141" s="136">
        <v>4</v>
      </c>
      <c r="C141" s="136">
        <v>12</v>
      </c>
      <c r="D141" s="137" t="s">
        <v>238</v>
      </c>
      <c r="E141" s="138" t="s">
        <v>10</v>
      </c>
      <c r="F141" s="139">
        <v>58.76</v>
      </c>
      <c r="G141" s="107">
        <v>58.76</v>
      </c>
      <c r="H141" s="103"/>
    </row>
    <row r="142" spans="1:8" ht="23.25">
      <c r="A142" s="135" t="s">
        <v>237</v>
      </c>
      <c r="B142" s="136">
        <v>4</v>
      </c>
      <c r="C142" s="136">
        <v>12</v>
      </c>
      <c r="D142" s="137" t="s">
        <v>236</v>
      </c>
      <c r="E142" s="138">
        <v>0</v>
      </c>
      <c r="F142" s="139">
        <v>811.09</v>
      </c>
      <c r="G142" s="107">
        <v>811.09</v>
      </c>
      <c r="H142" s="103">
        <f t="shared" ref="H142:H203" si="2">G142/F142*100</f>
        <v>100</v>
      </c>
    </row>
    <row r="143" spans="1:8" ht="23.25">
      <c r="A143" s="135" t="s">
        <v>235</v>
      </c>
      <c r="B143" s="136">
        <v>4</v>
      </c>
      <c r="C143" s="136">
        <v>12</v>
      </c>
      <c r="D143" s="137" t="s">
        <v>234</v>
      </c>
      <c r="E143" s="138">
        <v>0</v>
      </c>
      <c r="F143" s="139">
        <v>811.09</v>
      </c>
      <c r="G143" s="107">
        <v>811.09</v>
      </c>
      <c r="H143" s="103">
        <f t="shared" si="2"/>
        <v>100</v>
      </c>
    </row>
    <row r="144" spans="1:8" ht="34.5">
      <c r="A144" s="135" t="s">
        <v>575</v>
      </c>
      <c r="B144" s="136">
        <v>4</v>
      </c>
      <c r="C144" s="136">
        <v>12</v>
      </c>
      <c r="D144" s="137" t="s">
        <v>234</v>
      </c>
      <c r="E144" s="138" t="s">
        <v>576</v>
      </c>
      <c r="F144" s="139">
        <v>216</v>
      </c>
      <c r="G144" s="107">
        <v>216</v>
      </c>
      <c r="H144" s="103">
        <f t="shared" si="2"/>
        <v>100</v>
      </c>
    </row>
    <row r="145" spans="1:8" ht="23.25">
      <c r="A145" s="135" t="s">
        <v>12</v>
      </c>
      <c r="B145" s="136">
        <v>4</v>
      </c>
      <c r="C145" s="136">
        <v>12</v>
      </c>
      <c r="D145" s="137" t="s">
        <v>234</v>
      </c>
      <c r="E145" s="138" t="s">
        <v>10</v>
      </c>
      <c r="F145" s="139">
        <v>595.09</v>
      </c>
      <c r="G145" s="107">
        <v>595.09</v>
      </c>
      <c r="H145" s="103">
        <f t="shared" si="2"/>
        <v>100</v>
      </c>
    </row>
    <row r="146" spans="1:8" ht="23.25">
      <c r="A146" s="135" t="s">
        <v>233</v>
      </c>
      <c r="B146" s="136">
        <v>4</v>
      </c>
      <c r="C146" s="136">
        <v>12</v>
      </c>
      <c r="D146" s="137" t="s">
        <v>232</v>
      </c>
      <c r="E146" s="138">
        <v>0</v>
      </c>
      <c r="F146" s="139">
        <v>7426.54</v>
      </c>
      <c r="G146" s="107">
        <v>7421.54</v>
      </c>
      <c r="H146" s="103">
        <f t="shared" si="2"/>
        <v>99.93267389659249</v>
      </c>
    </row>
    <row r="147" spans="1:8">
      <c r="A147" s="135" t="s">
        <v>231</v>
      </c>
      <c r="B147" s="136">
        <v>4</v>
      </c>
      <c r="C147" s="136">
        <v>12</v>
      </c>
      <c r="D147" s="137" t="s">
        <v>230</v>
      </c>
      <c r="E147" s="138">
        <v>0</v>
      </c>
      <c r="F147" s="139">
        <v>35</v>
      </c>
      <c r="G147" s="107">
        <v>35</v>
      </c>
      <c r="H147" s="103">
        <f t="shared" si="2"/>
        <v>100</v>
      </c>
    </row>
    <row r="148" spans="1:8" ht="23.25">
      <c r="A148" s="135" t="s">
        <v>229</v>
      </c>
      <c r="B148" s="136">
        <v>4</v>
      </c>
      <c r="C148" s="136">
        <v>12</v>
      </c>
      <c r="D148" s="137" t="s">
        <v>228</v>
      </c>
      <c r="E148" s="138">
        <v>0</v>
      </c>
      <c r="F148" s="139">
        <v>35</v>
      </c>
      <c r="G148" s="107">
        <v>35</v>
      </c>
      <c r="H148" s="103"/>
    </row>
    <row r="149" spans="1:8" ht="23.25">
      <c r="A149" s="135" t="s">
        <v>12</v>
      </c>
      <c r="B149" s="136">
        <v>4</v>
      </c>
      <c r="C149" s="136">
        <v>12</v>
      </c>
      <c r="D149" s="137" t="s">
        <v>228</v>
      </c>
      <c r="E149" s="138" t="s">
        <v>10</v>
      </c>
      <c r="F149" s="139">
        <v>35</v>
      </c>
      <c r="G149" s="107">
        <v>35</v>
      </c>
      <c r="H149" s="103">
        <f t="shared" si="2"/>
        <v>100</v>
      </c>
    </row>
    <row r="150" spans="1:8">
      <c r="A150" s="135" t="s">
        <v>227</v>
      </c>
      <c r="B150" s="136">
        <v>4</v>
      </c>
      <c r="C150" s="136">
        <v>12</v>
      </c>
      <c r="D150" s="137" t="s">
        <v>226</v>
      </c>
      <c r="E150" s="138">
        <v>0</v>
      </c>
      <c r="F150" s="139">
        <v>967.5</v>
      </c>
      <c r="G150" s="107">
        <v>967.5</v>
      </c>
      <c r="H150" s="103">
        <f t="shared" si="2"/>
        <v>100</v>
      </c>
    </row>
    <row r="151" spans="1:8" ht="23.25">
      <c r="A151" s="135" t="s">
        <v>225</v>
      </c>
      <c r="B151" s="136">
        <v>4</v>
      </c>
      <c r="C151" s="136">
        <v>12</v>
      </c>
      <c r="D151" s="137" t="s">
        <v>224</v>
      </c>
      <c r="E151" s="138">
        <v>0</v>
      </c>
      <c r="F151" s="139">
        <v>967.5</v>
      </c>
      <c r="G151" s="107">
        <v>967.5</v>
      </c>
      <c r="H151" s="103">
        <f t="shared" si="2"/>
        <v>100</v>
      </c>
    </row>
    <row r="152" spans="1:8" ht="57">
      <c r="A152" s="135" t="s">
        <v>593</v>
      </c>
      <c r="B152" s="136">
        <v>4</v>
      </c>
      <c r="C152" s="136">
        <v>12</v>
      </c>
      <c r="D152" s="137" t="s">
        <v>224</v>
      </c>
      <c r="E152" s="138" t="s">
        <v>594</v>
      </c>
      <c r="F152" s="139">
        <v>967.5</v>
      </c>
      <c r="G152" s="107">
        <v>967.5</v>
      </c>
      <c r="H152" s="103">
        <f t="shared" si="2"/>
        <v>100</v>
      </c>
    </row>
    <row r="153" spans="1:8" ht="23.25">
      <c r="A153" s="135" t="s">
        <v>223</v>
      </c>
      <c r="B153" s="136">
        <v>4</v>
      </c>
      <c r="C153" s="136">
        <v>12</v>
      </c>
      <c r="D153" s="137" t="s">
        <v>222</v>
      </c>
      <c r="E153" s="138">
        <v>0</v>
      </c>
      <c r="F153" s="139">
        <v>6424.04</v>
      </c>
      <c r="G153" s="107">
        <v>6419.04</v>
      </c>
      <c r="H153" s="103">
        <f t="shared" si="2"/>
        <v>99.922167358858289</v>
      </c>
    </row>
    <row r="154" spans="1:8">
      <c r="A154" s="135" t="s">
        <v>221</v>
      </c>
      <c r="B154" s="136">
        <v>4</v>
      </c>
      <c r="C154" s="136">
        <v>12</v>
      </c>
      <c r="D154" s="137" t="s">
        <v>220</v>
      </c>
      <c r="E154" s="138">
        <v>0</v>
      </c>
      <c r="F154" s="139">
        <v>19.010000000000002</v>
      </c>
      <c r="G154" s="107">
        <v>19.010000000000002</v>
      </c>
      <c r="H154" s="103">
        <f t="shared" si="2"/>
        <v>100</v>
      </c>
    </row>
    <row r="155" spans="1:8" ht="23.25">
      <c r="A155" s="135" t="s">
        <v>33</v>
      </c>
      <c r="B155" s="136">
        <v>4</v>
      </c>
      <c r="C155" s="136">
        <v>12</v>
      </c>
      <c r="D155" s="137" t="s">
        <v>220</v>
      </c>
      <c r="E155" s="138" t="s">
        <v>32</v>
      </c>
      <c r="F155" s="139">
        <v>19.010000000000002</v>
      </c>
      <c r="G155" s="107">
        <v>19.010000000000002</v>
      </c>
      <c r="H155" s="103">
        <f t="shared" si="2"/>
        <v>100</v>
      </c>
    </row>
    <row r="156" spans="1:8" ht="23.25">
      <c r="A156" s="135" t="s">
        <v>219</v>
      </c>
      <c r="B156" s="136">
        <v>4</v>
      </c>
      <c r="C156" s="136">
        <v>12</v>
      </c>
      <c r="D156" s="137" t="s">
        <v>218</v>
      </c>
      <c r="E156" s="138">
        <v>0</v>
      </c>
      <c r="F156" s="139">
        <v>289</v>
      </c>
      <c r="G156" s="107">
        <v>289</v>
      </c>
      <c r="H156" s="103">
        <f t="shared" si="2"/>
        <v>100</v>
      </c>
    </row>
    <row r="157" spans="1:8" ht="23.25">
      <c r="A157" s="135" t="s">
        <v>12</v>
      </c>
      <c r="B157" s="136">
        <v>4</v>
      </c>
      <c r="C157" s="136">
        <v>12</v>
      </c>
      <c r="D157" s="137" t="s">
        <v>218</v>
      </c>
      <c r="E157" s="138" t="s">
        <v>10</v>
      </c>
      <c r="F157" s="139">
        <v>289</v>
      </c>
      <c r="G157" s="107">
        <v>289</v>
      </c>
      <c r="H157" s="103">
        <f t="shared" si="2"/>
        <v>100</v>
      </c>
    </row>
    <row r="158" spans="1:8" ht="23.25">
      <c r="A158" s="135" t="s">
        <v>595</v>
      </c>
      <c r="B158" s="136">
        <v>4</v>
      </c>
      <c r="C158" s="136">
        <v>12</v>
      </c>
      <c r="D158" s="137" t="s">
        <v>596</v>
      </c>
      <c r="E158" s="138">
        <v>0</v>
      </c>
      <c r="F158" s="139">
        <v>659.74</v>
      </c>
      <c r="G158" s="107">
        <v>654.74</v>
      </c>
      <c r="H158" s="103">
        <f t="shared" si="2"/>
        <v>99.24212568587626</v>
      </c>
    </row>
    <row r="159" spans="1:8" ht="23.25">
      <c r="A159" s="135" t="s">
        <v>12</v>
      </c>
      <c r="B159" s="136">
        <v>4</v>
      </c>
      <c r="C159" s="136">
        <v>12</v>
      </c>
      <c r="D159" s="137" t="s">
        <v>596</v>
      </c>
      <c r="E159" s="138" t="s">
        <v>10</v>
      </c>
      <c r="F159" s="139">
        <v>659.74</v>
      </c>
      <c r="G159" s="107">
        <v>654.74</v>
      </c>
      <c r="H159" s="103">
        <f t="shared" si="2"/>
        <v>99.24212568587626</v>
      </c>
    </row>
    <row r="160" spans="1:8" ht="23.25">
      <c r="A160" s="135" t="s">
        <v>217</v>
      </c>
      <c r="B160" s="136">
        <v>4</v>
      </c>
      <c r="C160" s="136">
        <v>12</v>
      </c>
      <c r="D160" s="137" t="s">
        <v>216</v>
      </c>
      <c r="E160" s="138">
        <v>0</v>
      </c>
      <c r="F160" s="139">
        <v>4363.53</v>
      </c>
      <c r="G160" s="107">
        <v>4363.53</v>
      </c>
      <c r="H160" s="103">
        <f t="shared" si="2"/>
        <v>100</v>
      </c>
    </row>
    <row r="161" spans="1:8" ht="34.5">
      <c r="A161" s="135" t="s">
        <v>9</v>
      </c>
      <c r="B161" s="136">
        <v>4</v>
      </c>
      <c r="C161" s="136">
        <v>12</v>
      </c>
      <c r="D161" s="137" t="s">
        <v>216</v>
      </c>
      <c r="E161" s="138" t="s">
        <v>8</v>
      </c>
      <c r="F161" s="139">
        <v>4363.53</v>
      </c>
      <c r="G161" s="107">
        <v>4363.53</v>
      </c>
      <c r="H161" s="103">
        <f t="shared" si="2"/>
        <v>100</v>
      </c>
    </row>
    <row r="162" spans="1:8" ht="45.75">
      <c r="A162" s="135" t="s">
        <v>665</v>
      </c>
      <c r="B162" s="136">
        <v>4</v>
      </c>
      <c r="C162" s="136">
        <v>12</v>
      </c>
      <c r="D162" s="137" t="s">
        <v>666</v>
      </c>
      <c r="E162" s="138">
        <v>0</v>
      </c>
      <c r="F162" s="139">
        <v>127.67</v>
      </c>
      <c r="G162" s="107">
        <v>127.67</v>
      </c>
      <c r="H162" s="103">
        <f t="shared" si="2"/>
        <v>100</v>
      </c>
    </row>
    <row r="163" spans="1:8" ht="23.25">
      <c r="A163" s="135" t="s">
        <v>12</v>
      </c>
      <c r="B163" s="136">
        <v>4</v>
      </c>
      <c r="C163" s="136">
        <v>12</v>
      </c>
      <c r="D163" s="137" t="s">
        <v>666</v>
      </c>
      <c r="E163" s="138" t="s">
        <v>10</v>
      </c>
      <c r="F163" s="139">
        <v>112.3</v>
      </c>
      <c r="G163" s="107">
        <v>112.3</v>
      </c>
      <c r="H163" s="103">
        <f t="shared" si="2"/>
        <v>100</v>
      </c>
    </row>
    <row r="164" spans="1:8" ht="57">
      <c r="A164" s="135" t="s">
        <v>23</v>
      </c>
      <c r="B164" s="136">
        <v>4</v>
      </c>
      <c r="C164" s="136">
        <v>12</v>
      </c>
      <c r="D164" s="137" t="s">
        <v>666</v>
      </c>
      <c r="E164" s="138" t="s">
        <v>22</v>
      </c>
      <c r="F164" s="139">
        <v>15.37</v>
      </c>
      <c r="G164" s="107">
        <v>15.37</v>
      </c>
      <c r="H164" s="103">
        <f t="shared" si="2"/>
        <v>100</v>
      </c>
    </row>
    <row r="165" spans="1:8" ht="23.25">
      <c r="A165" s="135" t="s">
        <v>215</v>
      </c>
      <c r="B165" s="136">
        <v>4</v>
      </c>
      <c r="C165" s="136">
        <v>12</v>
      </c>
      <c r="D165" s="137" t="s">
        <v>214</v>
      </c>
      <c r="E165" s="138">
        <v>0</v>
      </c>
      <c r="F165" s="139">
        <v>965.09</v>
      </c>
      <c r="G165" s="107">
        <v>965.09</v>
      </c>
      <c r="H165" s="103">
        <f t="shared" si="2"/>
        <v>100</v>
      </c>
    </row>
    <row r="166" spans="1:8" ht="23.25">
      <c r="A166" s="135" t="s">
        <v>12</v>
      </c>
      <c r="B166" s="136">
        <v>4</v>
      </c>
      <c r="C166" s="136">
        <v>12</v>
      </c>
      <c r="D166" s="137" t="s">
        <v>214</v>
      </c>
      <c r="E166" s="138" t="s">
        <v>10</v>
      </c>
      <c r="F166" s="139">
        <v>965.09</v>
      </c>
      <c r="G166" s="107">
        <v>965.09</v>
      </c>
      <c r="H166" s="103">
        <f t="shared" si="2"/>
        <v>100</v>
      </c>
    </row>
    <row r="167" spans="1:8" ht="23.25">
      <c r="A167" s="135" t="s">
        <v>84</v>
      </c>
      <c r="B167" s="136">
        <v>4</v>
      </c>
      <c r="C167" s="136">
        <v>12</v>
      </c>
      <c r="D167" s="137" t="s">
        <v>83</v>
      </c>
      <c r="E167" s="138">
        <v>0</v>
      </c>
      <c r="F167" s="139">
        <v>1213</v>
      </c>
      <c r="G167" s="107">
        <v>1213</v>
      </c>
      <c r="H167" s="103">
        <f t="shared" si="2"/>
        <v>100</v>
      </c>
    </row>
    <row r="168" spans="1:8">
      <c r="A168" s="135" t="s">
        <v>165</v>
      </c>
      <c r="B168" s="136">
        <v>4</v>
      </c>
      <c r="C168" s="136">
        <v>12</v>
      </c>
      <c r="D168" s="137" t="s">
        <v>164</v>
      </c>
      <c r="E168" s="138">
        <v>0</v>
      </c>
      <c r="F168" s="139">
        <v>283</v>
      </c>
      <c r="G168" s="107">
        <v>283</v>
      </c>
      <c r="H168" s="103">
        <f t="shared" si="2"/>
        <v>100</v>
      </c>
    </row>
    <row r="169" spans="1:8" ht="45.75">
      <c r="A169" s="135" t="s">
        <v>163</v>
      </c>
      <c r="B169" s="136">
        <v>4</v>
      </c>
      <c r="C169" s="136">
        <v>12</v>
      </c>
      <c r="D169" s="137" t="s">
        <v>162</v>
      </c>
      <c r="E169" s="138">
        <v>0</v>
      </c>
      <c r="F169" s="139">
        <v>283</v>
      </c>
      <c r="G169" s="107">
        <v>283</v>
      </c>
      <c r="H169" s="103">
        <f t="shared" si="2"/>
        <v>100</v>
      </c>
    </row>
    <row r="170" spans="1:8" ht="23.25">
      <c r="A170" s="135" t="s">
        <v>12</v>
      </c>
      <c r="B170" s="136">
        <v>4</v>
      </c>
      <c r="C170" s="136">
        <v>12</v>
      </c>
      <c r="D170" s="137" t="s">
        <v>162</v>
      </c>
      <c r="E170" s="138" t="s">
        <v>10</v>
      </c>
      <c r="F170" s="139">
        <v>283</v>
      </c>
      <c r="G170" s="107">
        <v>283</v>
      </c>
      <c r="H170" s="103"/>
    </row>
    <row r="171" spans="1:8">
      <c r="A171" s="135" t="s">
        <v>213</v>
      </c>
      <c r="B171" s="136">
        <v>4</v>
      </c>
      <c r="C171" s="136">
        <v>12</v>
      </c>
      <c r="D171" s="137" t="s">
        <v>212</v>
      </c>
      <c r="E171" s="138">
        <v>0</v>
      </c>
      <c r="F171" s="139">
        <v>930</v>
      </c>
      <c r="G171" s="107">
        <v>930</v>
      </c>
      <c r="H171" s="103"/>
    </row>
    <row r="172" spans="1:8" ht="23.25">
      <c r="A172" s="135" t="s">
        <v>211</v>
      </c>
      <c r="B172" s="136">
        <v>4</v>
      </c>
      <c r="C172" s="136">
        <v>12</v>
      </c>
      <c r="D172" s="137" t="s">
        <v>210</v>
      </c>
      <c r="E172" s="138">
        <v>0</v>
      </c>
      <c r="F172" s="139">
        <v>930</v>
      </c>
      <c r="G172" s="107">
        <v>930</v>
      </c>
      <c r="H172" s="103"/>
    </row>
    <row r="173" spans="1:8" ht="23.25">
      <c r="A173" s="135" t="s">
        <v>12</v>
      </c>
      <c r="B173" s="136">
        <v>4</v>
      </c>
      <c r="C173" s="136">
        <v>12</v>
      </c>
      <c r="D173" s="137" t="s">
        <v>210</v>
      </c>
      <c r="E173" s="138" t="s">
        <v>10</v>
      </c>
      <c r="F173" s="139">
        <v>930</v>
      </c>
      <c r="G173" s="107">
        <v>930</v>
      </c>
      <c r="H173" s="103"/>
    </row>
    <row r="174" spans="1:8">
      <c r="A174" s="135" t="s">
        <v>276</v>
      </c>
      <c r="B174" s="136">
        <v>4</v>
      </c>
      <c r="C174" s="136">
        <v>12</v>
      </c>
      <c r="D174" s="137" t="s">
        <v>275</v>
      </c>
      <c r="E174" s="138">
        <v>0</v>
      </c>
      <c r="F174" s="139">
        <v>180.61</v>
      </c>
      <c r="G174" s="107">
        <v>180.62</v>
      </c>
      <c r="H174" s="103">
        <f t="shared" si="2"/>
        <v>100.00553679198272</v>
      </c>
    </row>
    <row r="175" spans="1:8" ht="23.25">
      <c r="A175" s="135" t="s">
        <v>12</v>
      </c>
      <c r="B175" s="136">
        <v>4</v>
      </c>
      <c r="C175" s="136">
        <v>12</v>
      </c>
      <c r="D175" s="137" t="s">
        <v>275</v>
      </c>
      <c r="E175" s="138" t="s">
        <v>10</v>
      </c>
      <c r="F175" s="139">
        <v>147.41999999999999</v>
      </c>
      <c r="G175" s="107">
        <v>147.41999999999999</v>
      </c>
      <c r="H175" s="103">
        <f t="shared" si="2"/>
        <v>100</v>
      </c>
    </row>
    <row r="176" spans="1:8" ht="57">
      <c r="A176" s="135" t="s">
        <v>23</v>
      </c>
      <c r="B176" s="136">
        <v>4</v>
      </c>
      <c r="C176" s="136">
        <v>12</v>
      </c>
      <c r="D176" s="137" t="s">
        <v>275</v>
      </c>
      <c r="E176" s="138" t="s">
        <v>22</v>
      </c>
      <c r="F176" s="139">
        <v>33.19</v>
      </c>
      <c r="G176" s="107">
        <v>33.200000000000003</v>
      </c>
      <c r="H176" s="103">
        <f t="shared" si="2"/>
        <v>100.03012955709552</v>
      </c>
    </row>
    <row r="177" spans="1:8">
      <c r="A177" s="135" t="s">
        <v>209</v>
      </c>
      <c r="B177" s="136">
        <v>4</v>
      </c>
      <c r="C177" s="136">
        <v>12</v>
      </c>
      <c r="D177" s="137" t="s">
        <v>208</v>
      </c>
      <c r="E177" s="138">
        <v>0</v>
      </c>
      <c r="F177" s="139">
        <v>1413.25</v>
      </c>
      <c r="G177" s="107">
        <v>1413.25</v>
      </c>
      <c r="H177" s="103"/>
    </row>
    <row r="178" spans="1:8" ht="23.25">
      <c r="A178" s="135" t="s">
        <v>12</v>
      </c>
      <c r="B178" s="136">
        <v>4</v>
      </c>
      <c r="C178" s="136">
        <v>12</v>
      </c>
      <c r="D178" s="137" t="s">
        <v>208</v>
      </c>
      <c r="E178" s="138" t="s">
        <v>10</v>
      </c>
      <c r="F178" s="139">
        <v>260</v>
      </c>
      <c r="G178" s="107">
        <v>260</v>
      </c>
      <c r="H178" s="103"/>
    </row>
    <row r="179" spans="1:8" ht="57">
      <c r="A179" s="135" t="s">
        <v>667</v>
      </c>
      <c r="B179" s="136">
        <v>4</v>
      </c>
      <c r="C179" s="136">
        <v>12</v>
      </c>
      <c r="D179" s="137" t="s">
        <v>208</v>
      </c>
      <c r="E179" s="138" t="s">
        <v>668</v>
      </c>
      <c r="F179" s="139">
        <v>1153.25</v>
      </c>
      <c r="G179" s="107">
        <v>1153.25</v>
      </c>
      <c r="H179" s="103"/>
    </row>
    <row r="180" spans="1:8" ht="23.25">
      <c r="A180" s="135" t="s">
        <v>119</v>
      </c>
      <c r="B180" s="136">
        <v>4</v>
      </c>
      <c r="C180" s="136">
        <v>12</v>
      </c>
      <c r="D180" s="137" t="s">
        <v>118</v>
      </c>
      <c r="E180" s="138">
        <v>0</v>
      </c>
      <c r="F180" s="139">
        <v>37217.51</v>
      </c>
      <c r="G180" s="107">
        <v>31174.28</v>
      </c>
      <c r="H180" s="103"/>
    </row>
    <row r="181" spans="1:8" ht="23.25">
      <c r="A181" s="135" t="s">
        <v>117</v>
      </c>
      <c r="B181" s="136">
        <v>4</v>
      </c>
      <c r="C181" s="136">
        <v>12</v>
      </c>
      <c r="D181" s="137" t="s">
        <v>116</v>
      </c>
      <c r="E181" s="138">
        <v>0</v>
      </c>
      <c r="F181" s="139">
        <v>37217.51</v>
      </c>
      <c r="G181" s="107">
        <v>31174.28</v>
      </c>
      <c r="H181" s="103"/>
    </row>
    <row r="182" spans="1:8" ht="34.5">
      <c r="A182" s="135" t="s">
        <v>103</v>
      </c>
      <c r="B182" s="136">
        <v>4</v>
      </c>
      <c r="C182" s="136">
        <v>12</v>
      </c>
      <c r="D182" s="137" t="s">
        <v>116</v>
      </c>
      <c r="E182" s="138" t="s">
        <v>102</v>
      </c>
      <c r="F182" s="139">
        <v>37217.51</v>
      </c>
      <c r="G182" s="107">
        <v>31174.28</v>
      </c>
      <c r="H182" s="103"/>
    </row>
    <row r="183" spans="1:8">
      <c r="A183" s="135" t="s">
        <v>597</v>
      </c>
      <c r="B183" s="136">
        <v>5</v>
      </c>
      <c r="C183" s="136">
        <v>0</v>
      </c>
      <c r="D183" s="137">
        <v>0</v>
      </c>
      <c r="E183" s="138">
        <v>0</v>
      </c>
      <c r="F183" s="139">
        <v>344200.7</v>
      </c>
      <c r="G183" s="107">
        <v>313455.24</v>
      </c>
      <c r="H183" s="103">
        <f t="shared" si="2"/>
        <v>91.067577724275395</v>
      </c>
    </row>
    <row r="184" spans="1:8">
      <c r="A184" s="135" t="s">
        <v>207</v>
      </c>
      <c r="B184" s="136">
        <v>5</v>
      </c>
      <c r="C184" s="136">
        <v>1</v>
      </c>
      <c r="D184" s="137">
        <v>0</v>
      </c>
      <c r="E184" s="138">
        <v>0</v>
      </c>
      <c r="F184" s="139">
        <v>71523.179999999993</v>
      </c>
      <c r="G184" s="107">
        <v>42280.08</v>
      </c>
      <c r="H184" s="103">
        <f t="shared" si="2"/>
        <v>59.113814570325317</v>
      </c>
    </row>
    <row r="185" spans="1:8" ht="23.25">
      <c r="A185" s="135" t="s">
        <v>84</v>
      </c>
      <c r="B185" s="136">
        <v>5</v>
      </c>
      <c r="C185" s="136">
        <v>1</v>
      </c>
      <c r="D185" s="137" t="s">
        <v>83</v>
      </c>
      <c r="E185" s="138">
        <v>0</v>
      </c>
      <c r="F185" s="139">
        <v>31328.560000000001</v>
      </c>
      <c r="G185" s="107">
        <v>31328.560000000001</v>
      </c>
      <c r="H185" s="103">
        <f t="shared" si="2"/>
        <v>100</v>
      </c>
    </row>
    <row r="186" spans="1:8">
      <c r="A186" s="135" t="s">
        <v>165</v>
      </c>
      <c r="B186" s="136">
        <v>5</v>
      </c>
      <c r="C186" s="136">
        <v>1</v>
      </c>
      <c r="D186" s="137" t="s">
        <v>164</v>
      </c>
      <c r="E186" s="138">
        <v>0</v>
      </c>
      <c r="F186" s="139">
        <v>31328.560000000001</v>
      </c>
      <c r="G186" s="107">
        <v>31328.560000000001</v>
      </c>
      <c r="H186" s="103">
        <f t="shared" si="2"/>
        <v>100</v>
      </c>
    </row>
    <row r="187" spans="1:8" ht="23.25">
      <c r="A187" s="135" t="s">
        <v>204</v>
      </c>
      <c r="B187" s="136">
        <v>5</v>
      </c>
      <c r="C187" s="136">
        <v>1</v>
      </c>
      <c r="D187" s="137" t="s">
        <v>203</v>
      </c>
      <c r="E187" s="138">
        <v>0</v>
      </c>
      <c r="F187" s="139">
        <v>27894.36</v>
      </c>
      <c r="G187" s="107">
        <v>27894.36</v>
      </c>
      <c r="H187" s="103">
        <f t="shared" si="2"/>
        <v>100</v>
      </c>
    </row>
    <row r="188" spans="1:8" ht="23.25">
      <c r="A188" s="135" t="s">
        <v>12</v>
      </c>
      <c r="B188" s="136">
        <v>5</v>
      </c>
      <c r="C188" s="136">
        <v>1</v>
      </c>
      <c r="D188" s="137" t="s">
        <v>203</v>
      </c>
      <c r="E188" s="138" t="s">
        <v>10</v>
      </c>
      <c r="F188" s="139">
        <v>231.2</v>
      </c>
      <c r="G188" s="107">
        <v>231.2</v>
      </c>
      <c r="H188" s="103">
        <f t="shared" si="2"/>
        <v>100</v>
      </c>
    </row>
    <row r="189" spans="1:8" ht="34.5">
      <c r="A189" s="135" t="s">
        <v>586</v>
      </c>
      <c r="B189" s="136">
        <v>5</v>
      </c>
      <c r="C189" s="136">
        <v>1</v>
      </c>
      <c r="D189" s="137" t="s">
        <v>203</v>
      </c>
      <c r="E189" s="138" t="s">
        <v>587</v>
      </c>
      <c r="F189" s="139">
        <v>27663.16</v>
      </c>
      <c r="G189" s="107">
        <v>27663.16</v>
      </c>
      <c r="H189" s="103">
        <f t="shared" si="2"/>
        <v>100</v>
      </c>
    </row>
    <row r="190" spans="1:8">
      <c r="A190" s="135" t="s">
        <v>202</v>
      </c>
      <c r="B190" s="136">
        <v>5</v>
      </c>
      <c r="C190" s="136">
        <v>1</v>
      </c>
      <c r="D190" s="137" t="s">
        <v>201</v>
      </c>
      <c r="E190" s="138">
        <v>0</v>
      </c>
      <c r="F190" s="139">
        <v>3434.2</v>
      </c>
      <c r="G190" s="107">
        <v>3434.2</v>
      </c>
      <c r="H190" s="103">
        <f t="shared" si="2"/>
        <v>100</v>
      </c>
    </row>
    <row r="191" spans="1:8" ht="23.25">
      <c r="A191" s="135" t="s">
        <v>12</v>
      </c>
      <c r="B191" s="136">
        <v>5</v>
      </c>
      <c r="C191" s="136">
        <v>1</v>
      </c>
      <c r="D191" s="137" t="s">
        <v>201</v>
      </c>
      <c r="E191" s="138" t="s">
        <v>10</v>
      </c>
      <c r="F191" s="139">
        <v>437.5</v>
      </c>
      <c r="G191" s="107">
        <v>437.5</v>
      </c>
      <c r="H191" s="103">
        <f t="shared" si="2"/>
        <v>100</v>
      </c>
    </row>
    <row r="192" spans="1:8" ht="34.5">
      <c r="A192" s="135" t="s">
        <v>586</v>
      </c>
      <c r="B192" s="136">
        <v>5</v>
      </c>
      <c r="C192" s="136">
        <v>1</v>
      </c>
      <c r="D192" s="137" t="s">
        <v>201</v>
      </c>
      <c r="E192" s="138" t="s">
        <v>587</v>
      </c>
      <c r="F192" s="139">
        <v>2958.92</v>
      </c>
      <c r="G192" s="107">
        <v>2958.92</v>
      </c>
      <c r="H192" s="103">
        <f t="shared" si="2"/>
        <v>100</v>
      </c>
    </row>
    <row r="193" spans="1:8" ht="57">
      <c r="A193" s="135" t="s">
        <v>23</v>
      </c>
      <c r="B193" s="136">
        <v>5</v>
      </c>
      <c r="C193" s="136">
        <v>1</v>
      </c>
      <c r="D193" s="137" t="s">
        <v>201</v>
      </c>
      <c r="E193" s="138" t="s">
        <v>22</v>
      </c>
      <c r="F193" s="139">
        <v>37.78</v>
      </c>
      <c r="G193" s="107">
        <v>37.78</v>
      </c>
      <c r="H193" s="103">
        <f t="shared" si="2"/>
        <v>100</v>
      </c>
    </row>
    <row r="194" spans="1:8" ht="45.75">
      <c r="A194" s="135" t="s">
        <v>198</v>
      </c>
      <c r="B194" s="136">
        <v>5</v>
      </c>
      <c r="C194" s="136">
        <v>1</v>
      </c>
      <c r="D194" s="137" t="s">
        <v>200</v>
      </c>
      <c r="E194" s="138">
        <v>0</v>
      </c>
      <c r="F194" s="139">
        <v>40194.620000000003</v>
      </c>
      <c r="G194" s="107">
        <v>10951.52</v>
      </c>
      <c r="H194" s="103">
        <f t="shared" si="2"/>
        <v>27.246233451143461</v>
      </c>
    </row>
    <row r="195" spans="1:8" ht="45.75">
      <c r="A195" s="135" t="s">
        <v>198</v>
      </c>
      <c r="B195" s="136">
        <v>5</v>
      </c>
      <c r="C195" s="136">
        <v>1</v>
      </c>
      <c r="D195" s="137" t="s">
        <v>199</v>
      </c>
      <c r="E195" s="138">
        <v>0</v>
      </c>
      <c r="F195" s="139">
        <v>40194.620000000003</v>
      </c>
      <c r="G195" s="107">
        <v>10951.52</v>
      </c>
      <c r="H195" s="103">
        <f t="shared" si="2"/>
        <v>27.246233451143461</v>
      </c>
    </row>
    <row r="196" spans="1:8" ht="45.75">
      <c r="A196" s="135" t="s">
        <v>198</v>
      </c>
      <c r="B196" s="136">
        <v>5</v>
      </c>
      <c r="C196" s="136">
        <v>1</v>
      </c>
      <c r="D196" s="137" t="s">
        <v>643</v>
      </c>
      <c r="E196" s="138">
        <v>0</v>
      </c>
      <c r="F196" s="139">
        <v>40194.620000000003</v>
      </c>
      <c r="G196" s="107">
        <v>10951.52</v>
      </c>
      <c r="H196" s="103">
        <f t="shared" si="2"/>
        <v>27.246233451143461</v>
      </c>
    </row>
    <row r="197" spans="1:8" ht="23.25">
      <c r="A197" s="135" t="s">
        <v>73</v>
      </c>
      <c r="B197" s="136">
        <v>5</v>
      </c>
      <c r="C197" s="136">
        <v>1</v>
      </c>
      <c r="D197" s="137" t="s">
        <v>643</v>
      </c>
      <c r="E197" s="138" t="s">
        <v>71</v>
      </c>
      <c r="F197" s="139">
        <v>40194.620000000003</v>
      </c>
      <c r="G197" s="107">
        <v>10951.52</v>
      </c>
      <c r="H197" s="103">
        <f t="shared" si="2"/>
        <v>27.246233451143461</v>
      </c>
    </row>
    <row r="198" spans="1:8">
      <c r="A198" s="135" t="s">
        <v>197</v>
      </c>
      <c r="B198" s="136">
        <v>5</v>
      </c>
      <c r="C198" s="136">
        <v>2</v>
      </c>
      <c r="D198" s="137">
        <v>0</v>
      </c>
      <c r="E198" s="138">
        <v>0</v>
      </c>
      <c r="F198" s="139">
        <v>31345.1</v>
      </c>
      <c r="G198" s="107">
        <v>31328.37</v>
      </c>
      <c r="H198" s="103"/>
    </row>
    <row r="199" spans="1:8" ht="23.25">
      <c r="A199" s="135" t="s">
        <v>84</v>
      </c>
      <c r="B199" s="136">
        <v>5</v>
      </c>
      <c r="C199" s="136">
        <v>2</v>
      </c>
      <c r="D199" s="137" t="s">
        <v>83</v>
      </c>
      <c r="E199" s="138">
        <v>0</v>
      </c>
      <c r="F199" s="139">
        <v>25754.1</v>
      </c>
      <c r="G199" s="107">
        <v>25737.37</v>
      </c>
      <c r="H199" s="103"/>
    </row>
    <row r="200" spans="1:8" ht="23.25">
      <c r="A200" s="135" t="s">
        <v>184</v>
      </c>
      <c r="B200" s="136">
        <v>5</v>
      </c>
      <c r="C200" s="136">
        <v>2</v>
      </c>
      <c r="D200" s="137" t="s">
        <v>183</v>
      </c>
      <c r="E200" s="138">
        <v>0</v>
      </c>
      <c r="F200" s="139">
        <v>1140</v>
      </c>
      <c r="G200" s="107">
        <v>1140</v>
      </c>
      <c r="H200" s="103">
        <f t="shared" si="2"/>
        <v>100</v>
      </c>
    </row>
    <row r="201" spans="1:8" ht="23.25">
      <c r="A201" s="135" t="s">
        <v>598</v>
      </c>
      <c r="B201" s="136">
        <v>5</v>
      </c>
      <c r="C201" s="136">
        <v>2</v>
      </c>
      <c r="D201" s="137" t="s">
        <v>599</v>
      </c>
      <c r="E201" s="138">
        <v>0</v>
      </c>
      <c r="F201" s="139">
        <v>1140</v>
      </c>
      <c r="G201" s="107">
        <v>1140</v>
      </c>
      <c r="H201" s="103">
        <f t="shared" si="2"/>
        <v>100</v>
      </c>
    </row>
    <row r="202" spans="1:8" ht="23.25">
      <c r="A202" s="135" t="s">
        <v>12</v>
      </c>
      <c r="B202" s="136">
        <v>5</v>
      </c>
      <c r="C202" s="136">
        <v>2</v>
      </c>
      <c r="D202" s="137" t="s">
        <v>599</v>
      </c>
      <c r="E202" s="138" t="s">
        <v>10</v>
      </c>
      <c r="F202" s="139">
        <v>1140</v>
      </c>
      <c r="G202" s="107">
        <v>1140</v>
      </c>
      <c r="H202" s="103">
        <f t="shared" si="2"/>
        <v>100</v>
      </c>
    </row>
    <row r="203" spans="1:8">
      <c r="A203" s="135" t="s">
        <v>165</v>
      </c>
      <c r="B203" s="136">
        <v>5</v>
      </c>
      <c r="C203" s="136">
        <v>2</v>
      </c>
      <c r="D203" s="137" t="s">
        <v>164</v>
      </c>
      <c r="E203" s="138">
        <v>0</v>
      </c>
      <c r="F203" s="139">
        <v>17989.22</v>
      </c>
      <c r="G203" s="107">
        <v>17989.22</v>
      </c>
      <c r="H203" s="103">
        <f t="shared" si="2"/>
        <v>100</v>
      </c>
    </row>
    <row r="204" spans="1:8">
      <c r="A204" s="135" t="s">
        <v>206</v>
      </c>
      <c r="B204" s="136">
        <v>5</v>
      </c>
      <c r="C204" s="136">
        <v>2</v>
      </c>
      <c r="D204" s="137" t="s">
        <v>205</v>
      </c>
      <c r="E204" s="138">
        <v>0</v>
      </c>
      <c r="F204" s="139">
        <v>17989.22</v>
      </c>
      <c r="G204" s="107">
        <v>17989.22</v>
      </c>
      <c r="H204" s="103">
        <f t="shared" ref="H204:H267" si="3">G204/F204*100</f>
        <v>100</v>
      </c>
    </row>
    <row r="205" spans="1:8" ht="34.5">
      <c r="A205" s="135" t="s">
        <v>586</v>
      </c>
      <c r="B205" s="136">
        <v>5</v>
      </c>
      <c r="C205" s="136">
        <v>2</v>
      </c>
      <c r="D205" s="137" t="s">
        <v>205</v>
      </c>
      <c r="E205" s="138" t="s">
        <v>587</v>
      </c>
      <c r="F205" s="139">
        <v>17989.22</v>
      </c>
      <c r="G205" s="107">
        <v>17989.22</v>
      </c>
      <c r="H205" s="103">
        <f t="shared" si="3"/>
        <v>100</v>
      </c>
    </row>
    <row r="206" spans="1:8" ht="23.25">
      <c r="A206" s="135" t="s">
        <v>600</v>
      </c>
      <c r="B206" s="136">
        <v>5</v>
      </c>
      <c r="C206" s="136">
        <v>2</v>
      </c>
      <c r="D206" s="137" t="s">
        <v>196</v>
      </c>
      <c r="E206" s="138">
        <v>0</v>
      </c>
      <c r="F206" s="139">
        <v>6624.88</v>
      </c>
      <c r="G206" s="107">
        <v>6608.15</v>
      </c>
      <c r="H206" s="103">
        <f t="shared" si="3"/>
        <v>99.747467123932807</v>
      </c>
    </row>
    <row r="207" spans="1:8" ht="23.25">
      <c r="A207" s="135" t="s">
        <v>195</v>
      </c>
      <c r="B207" s="136">
        <v>5</v>
      </c>
      <c r="C207" s="136">
        <v>2</v>
      </c>
      <c r="D207" s="137" t="s">
        <v>193</v>
      </c>
      <c r="E207" s="138">
        <v>0</v>
      </c>
      <c r="F207" s="139">
        <v>893.69</v>
      </c>
      <c r="G207" s="107">
        <v>893.69</v>
      </c>
      <c r="H207" s="103">
        <f t="shared" si="3"/>
        <v>100</v>
      </c>
    </row>
    <row r="208" spans="1:8" ht="23.25">
      <c r="A208" s="135" t="s">
        <v>12</v>
      </c>
      <c r="B208" s="136">
        <v>5</v>
      </c>
      <c r="C208" s="136">
        <v>2</v>
      </c>
      <c r="D208" s="137" t="s">
        <v>193</v>
      </c>
      <c r="E208" s="138" t="s">
        <v>10</v>
      </c>
      <c r="F208" s="139">
        <v>893.69</v>
      </c>
      <c r="G208" s="107">
        <v>893.69</v>
      </c>
      <c r="H208" s="103">
        <f t="shared" si="3"/>
        <v>100</v>
      </c>
    </row>
    <row r="209" spans="1:8" ht="23.25">
      <c r="A209" s="135" t="s">
        <v>191</v>
      </c>
      <c r="B209" s="136">
        <v>5</v>
      </c>
      <c r="C209" s="136">
        <v>2</v>
      </c>
      <c r="D209" s="137" t="s">
        <v>190</v>
      </c>
      <c r="E209" s="138">
        <v>0</v>
      </c>
      <c r="F209" s="139">
        <v>3469.97</v>
      </c>
      <c r="G209" s="107">
        <v>3453.24</v>
      </c>
      <c r="H209" s="103">
        <f t="shared" si="3"/>
        <v>99.517863266829394</v>
      </c>
    </row>
    <row r="210" spans="1:8" ht="23.25">
      <c r="A210" s="135" t="s">
        <v>12</v>
      </c>
      <c r="B210" s="136">
        <v>5</v>
      </c>
      <c r="C210" s="136">
        <v>2</v>
      </c>
      <c r="D210" s="137" t="s">
        <v>190</v>
      </c>
      <c r="E210" s="138" t="s">
        <v>10</v>
      </c>
      <c r="F210" s="139">
        <v>3453.24</v>
      </c>
      <c r="G210" s="107">
        <v>3453.24</v>
      </c>
      <c r="H210" s="103"/>
    </row>
    <row r="211" spans="1:8" ht="57">
      <c r="A211" s="135" t="s">
        <v>23</v>
      </c>
      <c r="B211" s="136">
        <v>5</v>
      </c>
      <c r="C211" s="136">
        <v>2</v>
      </c>
      <c r="D211" s="137" t="s">
        <v>190</v>
      </c>
      <c r="E211" s="138" t="s">
        <v>22</v>
      </c>
      <c r="F211" s="139">
        <v>16.73</v>
      </c>
      <c r="G211" s="107">
        <v>0</v>
      </c>
      <c r="H211" s="103"/>
    </row>
    <row r="212" spans="1:8" ht="23.25">
      <c r="A212" s="135" t="s">
        <v>189</v>
      </c>
      <c r="B212" s="136">
        <v>5</v>
      </c>
      <c r="C212" s="136">
        <v>2</v>
      </c>
      <c r="D212" s="137" t="s">
        <v>188</v>
      </c>
      <c r="E212" s="138">
        <v>0</v>
      </c>
      <c r="F212" s="139">
        <v>693.6</v>
      </c>
      <c r="G212" s="107">
        <v>693.6</v>
      </c>
      <c r="H212" s="103">
        <f t="shared" si="3"/>
        <v>100</v>
      </c>
    </row>
    <row r="213" spans="1:8" ht="23.25">
      <c r="A213" s="135" t="s">
        <v>12</v>
      </c>
      <c r="B213" s="136">
        <v>5</v>
      </c>
      <c r="C213" s="136">
        <v>2</v>
      </c>
      <c r="D213" s="137" t="s">
        <v>188</v>
      </c>
      <c r="E213" s="138" t="s">
        <v>10</v>
      </c>
      <c r="F213" s="139">
        <v>693.6</v>
      </c>
      <c r="G213" s="107">
        <v>693.6</v>
      </c>
      <c r="H213" s="103">
        <f t="shared" si="3"/>
        <v>100</v>
      </c>
    </row>
    <row r="214" spans="1:8">
      <c r="A214" s="135" t="s">
        <v>187</v>
      </c>
      <c r="B214" s="136">
        <v>5</v>
      </c>
      <c r="C214" s="136">
        <v>2</v>
      </c>
      <c r="D214" s="137" t="s">
        <v>186</v>
      </c>
      <c r="E214" s="138">
        <v>0</v>
      </c>
      <c r="F214" s="139">
        <v>1567.62</v>
      </c>
      <c r="G214" s="107">
        <v>1567.62</v>
      </c>
      <c r="H214" s="103">
        <f t="shared" si="3"/>
        <v>100</v>
      </c>
    </row>
    <row r="215" spans="1:8" ht="34.5">
      <c r="A215" s="135" t="s">
        <v>586</v>
      </c>
      <c r="B215" s="136">
        <v>5</v>
      </c>
      <c r="C215" s="136">
        <v>2</v>
      </c>
      <c r="D215" s="137" t="s">
        <v>186</v>
      </c>
      <c r="E215" s="138" t="s">
        <v>587</v>
      </c>
      <c r="F215" s="139">
        <v>1567.62</v>
      </c>
      <c r="G215" s="107">
        <v>1567.62</v>
      </c>
      <c r="H215" s="103">
        <f t="shared" si="3"/>
        <v>100</v>
      </c>
    </row>
    <row r="216" spans="1:8" ht="23.25">
      <c r="A216" s="135" t="s">
        <v>161</v>
      </c>
      <c r="B216" s="136">
        <v>5</v>
      </c>
      <c r="C216" s="136">
        <v>2</v>
      </c>
      <c r="D216" s="137" t="s">
        <v>160</v>
      </c>
      <c r="E216" s="138">
        <v>0</v>
      </c>
      <c r="F216" s="139">
        <v>5591</v>
      </c>
      <c r="G216" s="107">
        <v>5591</v>
      </c>
      <c r="H216" s="103">
        <f t="shared" si="3"/>
        <v>100</v>
      </c>
    </row>
    <row r="217" spans="1:8" ht="45.75">
      <c r="A217" s="135" t="s">
        <v>159</v>
      </c>
      <c r="B217" s="136">
        <v>5</v>
      </c>
      <c r="C217" s="136">
        <v>2</v>
      </c>
      <c r="D217" s="137" t="s">
        <v>158</v>
      </c>
      <c r="E217" s="138">
        <v>0</v>
      </c>
      <c r="F217" s="139">
        <v>5591</v>
      </c>
      <c r="G217" s="107">
        <v>5591</v>
      </c>
      <c r="H217" s="103">
        <f t="shared" si="3"/>
        <v>100</v>
      </c>
    </row>
    <row r="218" spans="1:8" ht="34.5">
      <c r="A218" s="135" t="s">
        <v>586</v>
      </c>
      <c r="B218" s="136">
        <v>5</v>
      </c>
      <c r="C218" s="136">
        <v>2</v>
      </c>
      <c r="D218" s="137" t="s">
        <v>158</v>
      </c>
      <c r="E218" s="138" t="s">
        <v>587</v>
      </c>
      <c r="F218" s="139">
        <v>5591</v>
      </c>
      <c r="G218" s="107">
        <v>5591</v>
      </c>
      <c r="H218" s="103">
        <f t="shared" si="3"/>
        <v>100</v>
      </c>
    </row>
    <row r="219" spans="1:8">
      <c r="A219" s="135" t="s">
        <v>185</v>
      </c>
      <c r="B219" s="136">
        <v>5</v>
      </c>
      <c r="C219" s="136">
        <v>3</v>
      </c>
      <c r="D219" s="137">
        <v>0</v>
      </c>
      <c r="E219" s="138">
        <v>0</v>
      </c>
      <c r="F219" s="139">
        <v>230501.2</v>
      </c>
      <c r="G219" s="107">
        <v>229869.03</v>
      </c>
      <c r="H219" s="103">
        <f t="shared" si="3"/>
        <v>99.725741124124283</v>
      </c>
    </row>
    <row r="220" spans="1:8" ht="23.25">
      <c r="A220" s="135" t="s">
        <v>84</v>
      </c>
      <c r="B220" s="136">
        <v>5</v>
      </c>
      <c r="C220" s="136">
        <v>3</v>
      </c>
      <c r="D220" s="137" t="s">
        <v>83</v>
      </c>
      <c r="E220" s="138">
        <v>0</v>
      </c>
      <c r="F220" s="139">
        <v>230501.2</v>
      </c>
      <c r="G220" s="107">
        <v>229869.03</v>
      </c>
      <c r="H220" s="103">
        <f t="shared" si="3"/>
        <v>99.725741124124283</v>
      </c>
    </row>
    <row r="221" spans="1:8" ht="23.25">
      <c r="A221" s="135" t="s">
        <v>184</v>
      </c>
      <c r="B221" s="136">
        <v>5</v>
      </c>
      <c r="C221" s="136">
        <v>3</v>
      </c>
      <c r="D221" s="137" t="s">
        <v>183</v>
      </c>
      <c r="E221" s="138">
        <v>0</v>
      </c>
      <c r="F221" s="139">
        <v>176091.59</v>
      </c>
      <c r="G221" s="107">
        <v>175472.17</v>
      </c>
      <c r="H221" s="103">
        <f t="shared" si="3"/>
        <v>99.648239873352281</v>
      </c>
    </row>
    <row r="222" spans="1:8">
      <c r="A222" s="135" t="s">
        <v>182</v>
      </c>
      <c r="B222" s="136">
        <v>5</v>
      </c>
      <c r="C222" s="136">
        <v>3</v>
      </c>
      <c r="D222" s="137" t="s">
        <v>181</v>
      </c>
      <c r="E222" s="138">
        <v>0</v>
      </c>
      <c r="F222" s="139">
        <v>125531.78</v>
      </c>
      <c r="G222" s="107">
        <v>124932.37</v>
      </c>
      <c r="H222" s="103">
        <f t="shared" si="3"/>
        <v>99.522503385198547</v>
      </c>
    </row>
    <row r="223" spans="1:8" ht="34.5">
      <c r="A223" s="135" t="s">
        <v>586</v>
      </c>
      <c r="B223" s="136">
        <v>5</v>
      </c>
      <c r="C223" s="136">
        <v>3</v>
      </c>
      <c r="D223" s="137" t="s">
        <v>181</v>
      </c>
      <c r="E223" s="138" t="s">
        <v>587</v>
      </c>
      <c r="F223" s="139">
        <v>125531.78</v>
      </c>
      <c r="G223" s="107">
        <v>124932.37</v>
      </c>
      <c r="H223" s="103">
        <f t="shared" si="3"/>
        <v>99.522503385198547</v>
      </c>
    </row>
    <row r="224" spans="1:8">
      <c r="A224" s="135" t="s">
        <v>180</v>
      </c>
      <c r="B224" s="136">
        <v>5</v>
      </c>
      <c r="C224" s="136">
        <v>3</v>
      </c>
      <c r="D224" s="137" t="s">
        <v>179</v>
      </c>
      <c r="E224" s="138">
        <v>0</v>
      </c>
      <c r="F224" s="139">
        <v>15901.69</v>
      </c>
      <c r="G224" s="107">
        <v>15881.69</v>
      </c>
      <c r="H224" s="103"/>
    </row>
    <row r="225" spans="1:8" ht="23.25">
      <c r="A225" s="135" t="s">
        <v>12</v>
      </c>
      <c r="B225" s="136">
        <v>5</v>
      </c>
      <c r="C225" s="136">
        <v>3</v>
      </c>
      <c r="D225" s="137" t="s">
        <v>179</v>
      </c>
      <c r="E225" s="138" t="s">
        <v>10</v>
      </c>
      <c r="F225" s="139">
        <v>20</v>
      </c>
      <c r="G225" s="107">
        <v>20</v>
      </c>
      <c r="H225" s="103"/>
    </row>
    <row r="226" spans="1:8">
      <c r="A226" s="135" t="s">
        <v>583</v>
      </c>
      <c r="B226" s="136">
        <v>5</v>
      </c>
      <c r="C226" s="136">
        <v>3</v>
      </c>
      <c r="D226" s="137" t="s">
        <v>179</v>
      </c>
      <c r="E226" s="138" t="s">
        <v>584</v>
      </c>
      <c r="F226" s="139">
        <v>282</v>
      </c>
      <c r="G226" s="107">
        <v>262</v>
      </c>
      <c r="H226" s="103">
        <f t="shared" si="3"/>
        <v>92.907801418439718</v>
      </c>
    </row>
    <row r="227" spans="1:8" ht="34.5">
      <c r="A227" s="135" t="s">
        <v>586</v>
      </c>
      <c r="B227" s="136">
        <v>5</v>
      </c>
      <c r="C227" s="136">
        <v>3</v>
      </c>
      <c r="D227" s="137" t="s">
        <v>179</v>
      </c>
      <c r="E227" s="138" t="s">
        <v>587</v>
      </c>
      <c r="F227" s="139">
        <v>15599.69</v>
      </c>
      <c r="G227" s="107">
        <v>15599.69</v>
      </c>
      <c r="H227" s="103">
        <f t="shared" si="3"/>
        <v>100</v>
      </c>
    </row>
    <row r="228" spans="1:8">
      <c r="A228" s="135" t="s">
        <v>178</v>
      </c>
      <c r="B228" s="136">
        <v>5</v>
      </c>
      <c r="C228" s="136">
        <v>3</v>
      </c>
      <c r="D228" s="137" t="s">
        <v>177</v>
      </c>
      <c r="E228" s="138">
        <v>0</v>
      </c>
      <c r="F228" s="139">
        <v>1271.6600000000001</v>
      </c>
      <c r="G228" s="107">
        <v>1271.6600000000001</v>
      </c>
      <c r="H228" s="103">
        <f t="shared" si="3"/>
        <v>100</v>
      </c>
    </row>
    <row r="229" spans="1:8" ht="34.5">
      <c r="A229" s="135" t="s">
        <v>586</v>
      </c>
      <c r="B229" s="136">
        <v>5</v>
      </c>
      <c r="C229" s="136">
        <v>3</v>
      </c>
      <c r="D229" s="137" t="s">
        <v>177</v>
      </c>
      <c r="E229" s="138" t="s">
        <v>587</v>
      </c>
      <c r="F229" s="139">
        <v>1271.6600000000001</v>
      </c>
      <c r="G229" s="107">
        <v>1271.6600000000001</v>
      </c>
      <c r="H229" s="103">
        <f t="shared" si="3"/>
        <v>100</v>
      </c>
    </row>
    <row r="230" spans="1:8">
      <c r="A230" s="135" t="s">
        <v>176</v>
      </c>
      <c r="B230" s="136">
        <v>5</v>
      </c>
      <c r="C230" s="136">
        <v>3</v>
      </c>
      <c r="D230" s="137" t="s">
        <v>175</v>
      </c>
      <c r="E230" s="138">
        <v>0</v>
      </c>
      <c r="F230" s="139">
        <v>2649.4</v>
      </c>
      <c r="G230" s="107">
        <v>2649.4</v>
      </c>
      <c r="H230" s="103">
        <f t="shared" si="3"/>
        <v>100</v>
      </c>
    </row>
    <row r="231" spans="1:8" ht="23.25">
      <c r="A231" s="135" t="s">
        <v>12</v>
      </c>
      <c r="B231" s="136">
        <v>5</v>
      </c>
      <c r="C231" s="136">
        <v>3</v>
      </c>
      <c r="D231" s="137" t="s">
        <v>175</v>
      </c>
      <c r="E231" s="138" t="s">
        <v>10</v>
      </c>
      <c r="F231" s="139">
        <v>376</v>
      </c>
      <c r="G231" s="107">
        <v>376</v>
      </c>
      <c r="H231" s="103">
        <f t="shared" si="3"/>
        <v>100</v>
      </c>
    </row>
    <row r="232" spans="1:8" ht="34.5">
      <c r="A232" s="135" t="s">
        <v>586</v>
      </c>
      <c r="B232" s="136">
        <v>5</v>
      </c>
      <c r="C232" s="136">
        <v>3</v>
      </c>
      <c r="D232" s="137" t="s">
        <v>175</v>
      </c>
      <c r="E232" s="138" t="s">
        <v>587</v>
      </c>
      <c r="F232" s="139">
        <v>2273.4</v>
      </c>
      <c r="G232" s="107">
        <v>2273.4</v>
      </c>
      <c r="H232" s="103">
        <f t="shared" si="3"/>
        <v>100</v>
      </c>
    </row>
    <row r="233" spans="1:8">
      <c r="A233" s="135" t="s">
        <v>174</v>
      </c>
      <c r="B233" s="136">
        <v>5</v>
      </c>
      <c r="C233" s="136">
        <v>3</v>
      </c>
      <c r="D233" s="137" t="s">
        <v>173</v>
      </c>
      <c r="E233" s="138">
        <v>0</v>
      </c>
      <c r="F233" s="139">
        <v>273.39</v>
      </c>
      <c r="G233" s="107">
        <v>273.39</v>
      </c>
      <c r="H233" s="103"/>
    </row>
    <row r="234" spans="1:8" ht="23.25">
      <c r="A234" s="135" t="s">
        <v>12</v>
      </c>
      <c r="B234" s="136">
        <v>5</v>
      </c>
      <c r="C234" s="136">
        <v>3</v>
      </c>
      <c r="D234" s="137" t="s">
        <v>173</v>
      </c>
      <c r="E234" s="138" t="s">
        <v>10</v>
      </c>
      <c r="F234" s="139">
        <v>273.39</v>
      </c>
      <c r="G234" s="107">
        <v>273.39</v>
      </c>
      <c r="H234" s="103"/>
    </row>
    <row r="235" spans="1:8">
      <c r="A235" s="135" t="s">
        <v>172</v>
      </c>
      <c r="B235" s="136">
        <v>5</v>
      </c>
      <c r="C235" s="136">
        <v>3</v>
      </c>
      <c r="D235" s="137" t="s">
        <v>171</v>
      </c>
      <c r="E235" s="138">
        <v>0</v>
      </c>
      <c r="F235" s="139">
        <v>1883.61</v>
      </c>
      <c r="G235" s="107">
        <v>1883.61</v>
      </c>
      <c r="H235" s="103">
        <f t="shared" si="3"/>
        <v>100</v>
      </c>
    </row>
    <row r="236" spans="1:8" ht="34.5">
      <c r="A236" s="135" t="s">
        <v>586</v>
      </c>
      <c r="B236" s="136">
        <v>5</v>
      </c>
      <c r="C236" s="136">
        <v>3</v>
      </c>
      <c r="D236" s="137" t="s">
        <v>171</v>
      </c>
      <c r="E236" s="138" t="s">
        <v>587</v>
      </c>
      <c r="F236" s="139">
        <v>1883.61</v>
      </c>
      <c r="G236" s="107">
        <v>1883.61</v>
      </c>
      <c r="H236" s="103">
        <f t="shared" si="3"/>
        <v>100</v>
      </c>
    </row>
    <row r="237" spans="1:8" ht="23.25">
      <c r="A237" s="135" t="s">
        <v>669</v>
      </c>
      <c r="B237" s="136">
        <v>5</v>
      </c>
      <c r="C237" s="136">
        <v>3</v>
      </c>
      <c r="D237" s="137" t="s">
        <v>670</v>
      </c>
      <c r="E237" s="138">
        <v>0</v>
      </c>
      <c r="F237" s="139">
        <v>41.61</v>
      </c>
      <c r="G237" s="107">
        <v>41.61</v>
      </c>
      <c r="H237" s="103"/>
    </row>
    <row r="238" spans="1:8" ht="23.25">
      <c r="A238" s="135" t="s">
        <v>12</v>
      </c>
      <c r="B238" s="136">
        <v>5</v>
      </c>
      <c r="C238" s="136">
        <v>3</v>
      </c>
      <c r="D238" s="137" t="s">
        <v>670</v>
      </c>
      <c r="E238" s="138" t="s">
        <v>10</v>
      </c>
      <c r="F238" s="139">
        <v>41.61</v>
      </c>
      <c r="G238" s="107">
        <v>41.61</v>
      </c>
      <c r="H238" s="103"/>
    </row>
    <row r="239" spans="1:8">
      <c r="A239" s="135" t="s">
        <v>170</v>
      </c>
      <c r="B239" s="136">
        <v>5</v>
      </c>
      <c r="C239" s="136">
        <v>3</v>
      </c>
      <c r="D239" s="137" t="s">
        <v>169</v>
      </c>
      <c r="E239" s="138">
        <v>0</v>
      </c>
      <c r="F239" s="139">
        <v>11319.06</v>
      </c>
      <c r="G239" s="107">
        <v>11319.06</v>
      </c>
      <c r="H239" s="103">
        <f t="shared" si="3"/>
        <v>100</v>
      </c>
    </row>
    <row r="240" spans="1:8" ht="34.5">
      <c r="A240" s="135" t="s">
        <v>586</v>
      </c>
      <c r="B240" s="136">
        <v>5</v>
      </c>
      <c r="C240" s="136">
        <v>3</v>
      </c>
      <c r="D240" s="137" t="s">
        <v>169</v>
      </c>
      <c r="E240" s="138" t="s">
        <v>587</v>
      </c>
      <c r="F240" s="139">
        <v>11319.06</v>
      </c>
      <c r="G240" s="107">
        <v>11319.06</v>
      </c>
      <c r="H240" s="103">
        <f t="shared" si="3"/>
        <v>100</v>
      </c>
    </row>
    <row r="241" spans="1:8">
      <c r="A241" s="135" t="s">
        <v>601</v>
      </c>
      <c r="B241" s="136">
        <v>5</v>
      </c>
      <c r="C241" s="136">
        <v>3</v>
      </c>
      <c r="D241" s="137" t="s">
        <v>168</v>
      </c>
      <c r="E241" s="138">
        <v>0</v>
      </c>
      <c r="F241" s="139">
        <v>5149.1400000000003</v>
      </c>
      <c r="G241" s="107">
        <v>5149.1400000000003</v>
      </c>
      <c r="H241" s="103">
        <f t="shared" si="3"/>
        <v>100</v>
      </c>
    </row>
    <row r="242" spans="1:8" ht="34.5">
      <c r="A242" s="135" t="s">
        <v>586</v>
      </c>
      <c r="B242" s="136">
        <v>5</v>
      </c>
      <c r="C242" s="136">
        <v>3</v>
      </c>
      <c r="D242" s="137" t="s">
        <v>168</v>
      </c>
      <c r="E242" s="138" t="s">
        <v>587</v>
      </c>
      <c r="F242" s="139">
        <v>5149.1400000000003</v>
      </c>
      <c r="G242" s="107">
        <v>5149.1400000000003</v>
      </c>
      <c r="H242" s="103">
        <f t="shared" si="3"/>
        <v>100</v>
      </c>
    </row>
    <row r="243" spans="1:8">
      <c r="A243" s="135" t="s">
        <v>167</v>
      </c>
      <c r="B243" s="136">
        <v>5</v>
      </c>
      <c r="C243" s="136">
        <v>3</v>
      </c>
      <c r="D243" s="137" t="s">
        <v>166</v>
      </c>
      <c r="E243" s="138">
        <v>0</v>
      </c>
      <c r="F243" s="139">
        <v>12070.25</v>
      </c>
      <c r="G243" s="107">
        <v>12070.24</v>
      </c>
      <c r="H243" s="103">
        <f t="shared" si="3"/>
        <v>99.999917151674566</v>
      </c>
    </row>
    <row r="244" spans="1:8" ht="23.25">
      <c r="A244" s="135" t="s">
        <v>12</v>
      </c>
      <c r="B244" s="136">
        <v>5</v>
      </c>
      <c r="C244" s="136">
        <v>3</v>
      </c>
      <c r="D244" s="137" t="s">
        <v>166</v>
      </c>
      <c r="E244" s="138" t="s">
        <v>10</v>
      </c>
      <c r="F244" s="139">
        <v>22.02</v>
      </c>
      <c r="G244" s="107">
        <v>22.01</v>
      </c>
      <c r="H244" s="103">
        <f t="shared" si="3"/>
        <v>99.954586739327894</v>
      </c>
    </row>
    <row r="245" spans="1:8" ht="34.5">
      <c r="A245" s="135" t="s">
        <v>586</v>
      </c>
      <c r="B245" s="136">
        <v>5</v>
      </c>
      <c r="C245" s="136">
        <v>3</v>
      </c>
      <c r="D245" s="137" t="s">
        <v>166</v>
      </c>
      <c r="E245" s="138" t="s">
        <v>587</v>
      </c>
      <c r="F245" s="139">
        <v>12048.23</v>
      </c>
      <c r="G245" s="107">
        <v>12048.23</v>
      </c>
      <c r="H245" s="103">
        <f t="shared" si="3"/>
        <v>100</v>
      </c>
    </row>
    <row r="246" spans="1:8">
      <c r="A246" s="135" t="s">
        <v>165</v>
      </c>
      <c r="B246" s="136">
        <v>5</v>
      </c>
      <c r="C246" s="136">
        <v>3</v>
      </c>
      <c r="D246" s="137" t="s">
        <v>164</v>
      </c>
      <c r="E246" s="138">
        <v>0</v>
      </c>
      <c r="F246" s="139">
        <v>148.5</v>
      </c>
      <c r="G246" s="107">
        <v>148.5</v>
      </c>
      <c r="H246" s="103">
        <f t="shared" si="3"/>
        <v>100</v>
      </c>
    </row>
    <row r="247" spans="1:8" ht="45.75">
      <c r="A247" s="135" t="s">
        <v>163</v>
      </c>
      <c r="B247" s="136">
        <v>5</v>
      </c>
      <c r="C247" s="136">
        <v>3</v>
      </c>
      <c r="D247" s="137" t="s">
        <v>162</v>
      </c>
      <c r="E247" s="138">
        <v>0</v>
      </c>
      <c r="F247" s="139">
        <v>98.5</v>
      </c>
      <c r="G247" s="107">
        <v>98.5</v>
      </c>
      <c r="H247" s="103">
        <f t="shared" si="3"/>
        <v>100</v>
      </c>
    </row>
    <row r="248" spans="1:8" ht="23.25">
      <c r="A248" s="135" t="s">
        <v>12</v>
      </c>
      <c r="B248" s="136">
        <v>5</v>
      </c>
      <c r="C248" s="136">
        <v>3</v>
      </c>
      <c r="D248" s="137" t="s">
        <v>162</v>
      </c>
      <c r="E248" s="138" t="s">
        <v>10</v>
      </c>
      <c r="F248" s="139">
        <v>98.5</v>
      </c>
      <c r="G248" s="107">
        <v>98.5</v>
      </c>
      <c r="H248" s="103">
        <f t="shared" si="3"/>
        <v>100</v>
      </c>
    </row>
    <row r="249" spans="1:8">
      <c r="A249" s="135" t="s">
        <v>202</v>
      </c>
      <c r="B249" s="136">
        <v>5</v>
      </c>
      <c r="C249" s="136">
        <v>3</v>
      </c>
      <c r="D249" s="137" t="s">
        <v>201</v>
      </c>
      <c r="E249" s="138">
        <v>0</v>
      </c>
      <c r="F249" s="139">
        <v>50</v>
      </c>
      <c r="G249" s="107">
        <v>50</v>
      </c>
      <c r="H249" s="103">
        <f t="shared" si="3"/>
        <v>100</v>
      </c>
    </row>
    <row r="250" spans="1:8" ht="23.25">
      <c r="A250" s="135" t="s">
        <v>12</v>
      </c>
      <c r="B250" s="136">
        <v>5</v>
      </c>
      <c r="C250" s="136">
        <v>3</v>
      </c>
      <c r="D250" s="137" t="s">
        <v>201</v>
      </c>
      <c r="E250" s="138" t="s">
        <v>10</v>
      </c>
      <c r="F250" s="139">
        <v>50</v>
      </c>
      <c r="G250" s="107">
        <v>50</v>
      </c>
      <c r="H250" s="103"/>
    </row>
    <row r="251" spans="1:8">
      <c r="A251" s="135" t="s">
        <v>602</v>
      </c>
      <c r="B251" s="136">
        <v>5</v>
      </c>
      <c r="C251" s="136">
        <v>3</v>
      </c>
      <c r="D251" s="137" t="s">
        <v>603</v>
      </c>
      <c r="E251" s="138">
        <v>0</v>
      </c>
      <c r="F251" s="139">
        <v>54261.11</v>
      </c>
      <c r="G251" s="107">
        <v>54248.36</v>
      </c>
      <c r="H251" s="103"/>
    </row>
    <row r="252" spans="1:8">
      <c r="A252" s="135" t="s">
        <v>604</v>
      </c>
      <c r="B252" s="136">
        <v>5</v>
      </c>
      <c r="C252" s="136">
        <v>3</v>
      </c>
      <c r="D252" s="137" t="s">
        <v>605</v>
      </c>
      <c r="E252" s="138">
        <v>0</v>
      </c>
      <c r="F252" s="139">
        <v>23.6</v>
      </c>
      <c r="G252" s="107">
        <v>23.6</v>
      </c>
      <c r="H252" s="103">
        <f t="shared" si="3"/>
        <v>100</v>
      </c>
    </row>
    <row r="253" spans="1:8" ht="23.25">
      <c r="A253" s="135" t="s">
        <v>12</v>
      </c>
      <c r="B253" s="136">
        <v>5</v>
      </c>
      <c r="C253" s="136">
        <v>3</v>
      </c>
      <c r="D253" s="137" t="s">
        <v>605</v>
      </c>
      <c r="E253" s="138" t="s">
        <v>10</v>
      </c>
      <c r="F253" s="139">
        <v>23.6</v>
      </c>
      <c r="G253" s="107">
        <v>23.6</v>
      </c>
      <c r="H253" s="103">
        <f t="shared" si="3"/>
        <v>100</v>
      </c>
    </row>
    <row r="254" spans="1:8" ht="34.5">
      <c r="A254" s="135" t="s">
        <v>644</v>
      </c>
      <c r="B254" s="136">
        <v>5</v>
      </c>
      <c r="C254" s="136">
        <v>3</v>
      </c>
      <c r="D254" s="137" t="s">
        <v>645</v>
      </c>
      <c r="E254" s="138">
        <v>0</v>
      </c>
      <c r="F254" s="139">
        <v>25521.74</v>
      </c>
      <c r="G254" s="107">
        <v>25521.74</v>
      </c>
      <c r="H254" s="103">
        <f t="shared" si="3"/>
        <v>100</v>
      </c>
    </row>
    <row r="255" spans="1:8" ht="57">
      <c r="A255" s="135" t="s">
        <v>593</v>
      </c>
      <c r="B255" s="136">
        <v>5</v>
      </c>
      <c r="C255" s="136">
        <v>3</v>
      </c>
      <c r="D255" s="137" t="s">
        <v>645</v>
      </c>
      <c r="E255" s="138" t="s">
        <v>594</v>
      </c>
      <c r="F255" s="139">
        <v>25521.74</v>
      </c>
      <c r="G255" s="107">
        <v>25521.74</v>
      </c>
      <c r="H255" s="103">
        <f t="shared" si="3"/>
        <v>100</v>
      </c>
    </row>
    <row r="256" spans="1:8" ht="23.25">
      <c r="A256" s="135" t="s">
        <v>646</v>
      </c>
      <c r="B256" s="136">
        <v>5</v>
      </c>
      <c r="C256" s="136">
        <v>3</v>
      </c>
      <c r="D256" s="137" t="s">
        <v>647</v>
      </c>
      <c r="E256" s="138">
        <v>0</v>
      </c>
      <c r="F256" s="139">
        <v>1420.85</v>
      </c>
      <c r="G256" s="107">
        <v>1420.85</v>
      </c>
      <c r="H256" s="103">
        <f t="shared" si="3"/>
        <v>100</v>
      </c>
    </row>
    <row r="257" spans="1:8" ht="23.25">
      <c r="A257" s="135" t="s">
        <v>12</v>
      </c>
      <c r="B257" s="136">
        <v>5</v>
      </c>
      <c r="C257" s="136">
        <v>3</v>
      </c>
      <c r="D257" s="137" t="s">
        <v>647</v>
      </c>
      <c r="E257" s="138" t="s">
        <v>10</v>
      </c>
      <c r="F257" s="139">
        <v>134</v>
      </c>
      <c r="G257" s="107">
        <v>134</v>
      </c>
      <c r="H257" s="103">
        <f t="shared" si="3"/>
        <v>100</v>
      </c>
    </row>
    <row r="258" spans="1:8" ht="57">
      <c r="A258" s="135" t="s">
        <v>593</v>
      </c>
      <c r="B258" s="136">
        <v>5</v>
      </c>
      <c r="C258" s="136">
        <v>3</v>
      </c>
      <c r="D258" s="137" t="s">
        <v>647</v>
      </c>
      <c r="E258" s="138" t="s">
        <v>594</v>
      </c>
      <c r="F258" s="139">
        <v>1286.8499999999999</v>
      </c>
      <c r="G258" s="107">
        <v>1286.8499999999999</v>
      </c>
      <c r="H258" s="103">
        <f t="shared" si="3"/>
        <v>100</v>
      </c>
    </row>
    <row r="259" spans="1:8" ht="23.25">
      <c r="A259" s="135" t="s">
        <v>648</v>
      </c>
      <c r="B259" s="136">
        <v>5</v>
      </c>
      <c r="C259" s="136">
        <v>3</v>
      </c>
      <c r="D259" s="137" t="s">
        <v>649</v>
      </c>
      <c r="E259" s="138">
        <v>0</v>
      </c>
      <c r="F259" s="139">
        <v>1348.26</v>
      </c>
      <c r="G259" s="107">
        <v>1348.26</v>
      </c>
      <c r="H259" s="103">
        <f t="shared" si="3"/>
        <v>100</v>
      </c>
    </row>
    <row r="260" spans="1:8" ht="57">
      <c r="A260" s="135" t="s">
        <v>593</v>
      </c>
      <c r="B260" s="136">
        <v>5</v>
      </c>
      <c r="C260" s="136">
        <v>3</v>
      </c>
      <c r="D260" s="137" t="s">
        <v>649</v>
      </c>
      <c r="E260" s="138" t="s">
        <v>594</v>
      </c>
      <c r="F260" s="139">
        <v>1348.26</v>
      </c>
      <c r="G260" s="107">
        <v>1348.26</v>
      </c>
      <c r="H260" s="103">
        <f t="shared" si="3"/>
        <v>100</v>
      </c>
    </row>
    <row r="261" spans="1:8">
      <c r="A261" s="135" t="s">
        <v>606</v>
      </c>
      <c r="B261" s="136">
        <v>5</v>
      </c>
      <c r="C261" s="136">
        <v>3</v>
      </c>
      <c r="D261" s="137" t="s">
        <v>607</v>
      </c>
      <c r="E261" s="138">
        <v>0</v>
      </c>
      <c r="F261" s="139">
        <v>118</v>
      </c>
      <c r="G261" s="107">
        <v>118</v>
      </c>
      <c r="H261" s="103"/>
    </row>
    <row r="262" spans="1:8" ht="23.25">
      <c r="A262" s="135" t="s">
        <v>12</v>
      </c>
      <c r="B262" s="136">
        <v>5</v>
      </c>
      <c r="C262" s="136">
        <v>3</v>
      </c>
      <c r="D262" s="137" t="s">
        <v>607</v>
      </c>
      <c r="E262" s="138" t="s">
        <v>10</v>
      </c>
      <c r="F262" s="139">
        <v>118</v>
      </c>
      <c r="G262" s="107">
        <v>118</v>
      </c>
      <c r="H262" s="103"/>
    </row>
    <row r="263" spans="1:8" ht="34.5">
      <c r="A263" s="135" t="s">
        <v>644</v>
      </c>
      <c r="B263" s="136">
        <v>5</v>
      </c>
      <c r="C263" s="136">
        <v>3</v>
      </c>
      <c r="D263" s="137" t="s">
        <v>650</v>
      </c>
      <c r="E263" s="138">
        <v>0</v>
      </c>
      <c r="F263" s="139">
        <v>20368.96</v>
      </c>
      <c r="G263" s="107">
        <v>20368.96</v>
      </c>
      <c r="H263" s="103"/>
    </row>
    <row r="264" spans="1:8" ht="23.25">
      <c r="A264" s="135" t="s">
        <v>12</v>
      </c>
      <c r="B264" s="136">
        <v>5</v>
      </c>
      <c r="C264" s="136">
        <v>3</v>
      </c>
      <c r="D264" s="137" t="s">
        <v>650</v>
      </c>
      <c r="E264" s="138" t="s">
        <v>10</v>
      </c>
      <c r="F264" s="139">
        <v>12187.42</v>
      </c>
      <c r="G264" s="107">
        <v>12187.42</v>
      </c>
      <c r="H264" s="103"/>
    </row>
    <row r="265" spans="1:8" ht="23.25">
      <c r="A265" s="135" t="s">
        <v>485</v>
      </c>
      <c r="B265" s="136">
        <v>5</v>
      </c>
      <c r="C265" s="136">
        <v>3</v>
      </c>
      <c r="D265" s="137" t="s">
        <v>650</v>
      </c>
      <c r="E265" s="138" t="s">
        <v>486</v>
      </c>
      <c r="F265" s="139">
        <v>8181.54</v>
      </c>
      <c r="G265" s="107">
        <v>8181.54</v>
      </c>
      <c r="H265" s="103">
        <f t="shared" si="3"/>
        <v>100</v>
      </c>
    </row>
    <row r="266" spans="1:8" ht="23.25">
      <c r="A266" s="135" t="s">
        <v>646</v>
      </c>
      <c r="B266" s="136">
        <v>5</v>
      </c>
      <c r="C266" s="136">
        <v>3</v>
      </c>
      <c r="D266" s="137" t="s">
        <v>652</v>
      </c>
      <c r="E266" s="138">
        <v>0</v>
      </c>
      <c r="F266" s="139">
        <v>1113.3599999999999</v>
      </c>
      <c r="G266" s="107">
        <v>1100.6300000000001</v>
      </c>
      <c r="H266" s="103">
        <f t="shared" si="3"/>
        <v>98.85661421283325</v>
      </c>
    </row>
    <row r="267" spans="1:8" ht="23.25">
      <c r="A267" s="135" t="s">
        <v>12</v>
      </c>
      <c r="B267" s="136">
        <v>5</v>
      </c>
      <c r="C267" s="136">
        <v>3</v>
      </c>
      <c r="D267" s="137" t="s">
        <v>652</v>
      </c>
      <c r="E267" s="138" t="s">
        <v>10</v>
      </c>
      <c r="F267" s="139">
        <v>703.32</v>
      </c>
      <c r="G267" s="107">
        <v>690.59</v>
      </c>
      <c r="H267" s="103">
        <f t="shared" si="3"/>
        <v>98.190013080816698</v>
      </c>
    </row>
    <row r="268" spans="1:8" ht="23.25">
      <c r="A268" s="135" t="s">
        <v>485</v>
      </c>
      <c r="B268" s="136">
        <v>5</v>
      </c>
      <c r="C268" s="136">
        <v>3</v>
      </c>
      <c r="D268" s="137" t="s">
        <v>652</v>
      </c>
      <c r="E268" s="138" t="s">
        <v>486</v>
      </c>
      <c r="F268" s="139">
        <v>410.04</v>
      </c>
      <c r="G268" s="107">
        <v>410.04</v>
      </c>
      <c r="H268" s="103">
        <f t="shared" ref="H268:H331" si="4">G268/F268*100</f>
        <v>100</v>
      </c>
    </row>
    <row r="269" spans="1:8" ht="23.25">
      <c r="A269" s="135" t="s">
        <v>648</v>
      </c>
      <c r="B269" s="136">
        <v>5</v>
      </c>
      <c r="C269" s="136">
        <v>3</v>
      </c>
      <c r="D269" s="137" t="s">
        <v>653</v>
      </c>
      <c r="E269" s="138">
        <v>0</v>
      </c>
      <c r="F269" s="139">
        <v>1067.04</v>
      </c>
      <c r="G269" s="107">
        <v>1067.04</v>
      </c>
      <c r="H269" s="103">
        <f t="shared" si="4"/>
        <v>100</v>
      </c>
    </row>
    <row r="270" spans="1:8" ht="23.25">
      <c r="A270" s="135" t="s">
        <v>12</v>
      </c>
      <c r="B270" s="136">
        <v>5</v>
      </c>
      <c r="C270" s="136">
        <v>3</v>
      </c>
      <c r="D270" s="137" t="s">
        <v>653</v>
      </c>
      <c r="E270" s="138" t="s">
        <v>10</v>
      </c>
      <c r="F270" s="139">
        <v>638.57000000000005</v>
      </c>
      <c r="G270" s="107">
        <v>638.57000000000005</v>
      </c>
      <c r="H270" s="103">
        <f t="shared" si="4"/>
        <v>100</v>
      </c>
    </row>
    <row r="271" spans="1:8" ht="23.25">
      <c r="A271" s="135" t="s">
        <v>485</v>
      </c>
      <c r="B271" s="136">
        <v>5</v>
      </c>
      <c r="C271" s="136">
        <v>3</v>
      </c>
      <c r="D271" s="137" t="s">
        <v>653</v>
      </c>
      <c r="E271" s="138" t="s">
        <v>486</v>
      </c>
      <c r="F271" s="139">
        <v>428.47</v>
      </c>
      <c r="G271" s="107">
        <v>428.47</v>
      </c>
      <c r="H271" s="103">
        <f t="shared" si="4"/>
        <v>100</v>
      </c>
    </row>
    <row r="272" spans="1:8" ht="23.25">
      <c r="A272" s="135" t="s">
        <v>651</v>
      </c>
      <c r="B272" s="136">
        <v>5</v>
      </c>
      <c r="C272" s="136">
        <v>3</v>
      </c>
      <c r="D272" s="137" t="s">
        <v>654</v>
      </c>
      <c r="E272" s="138">
        <v>0</v>
      </c>
      <c r="F272" s="139">
        <v>3279.3</v>
      </c>
      <c r="G272" s="107">
        <v>3279.28</v>
      </c>
      <c r="H272" s="103">
        <f t="shared" si="4"/>
        <v>99.999390113743786</v>
      </c>
    </row>
    <row r="273" spans="1:8" ht="23.25">
      <c r="A273" s="135" t="s">
        <v>12</v>
      </c>
      <c r="B273" s="136">
        <v>5</v>
      </c>
      <c r="C273" s="136">
        <v>3</v>
      </c>
      <c r="D273" s="137" t="s">
        <v>654</v>
      </c>
      <c r="E273" s="138" t="s">
        <v>10</v>
      </c>
      <c r="F273" s="139">
        <v>3279.3</v>
      </c>
      <c r="G273" s="107">
        <v>3279.28</v>
      </c>
      <c r="H273" s="103">
        <f t="shared" si="4"/>
        <v>99.999390113743786</v>
      </c>
    </row>
    <row r="274" spans="1:8">
      <c r="A274" s="135" t="s">
        <v>157</v>
      </c>
      <c r="B274" s="136">
        <v>5</v>
      </c>
      <c r="C274" s="136">
        <v>5</v>
      </c>
      <c r="D274" s="137">
        <v>0</v>
      </c>
      <c r="E274" s="138">
        <v>0</v>
      </c>
      <c r="F274" s="139">
        <v>10831.22</v>
      </c>
      <c r="G274" s="107">
        <v>9977.76</v>
      </c>
      <c r="H274" s="103">
        <f t="shared" si="4"/>
        <v>92.120370558441252</v>
      </c>
    </row>
    <row r="275" spans="1:8" ht="23.25">
      <c r="A275" s="135" t="s">
        <v>469</v>
      </c>
      <c r="B275" s="136">
        <v>5</v>
      </c>
      <c r="C275" s="136">
        <v>5</v>
      </c>
      <c r="D275" s="137" t="s">
        <v>28</v>
      </c>
      <c r="E275" s="138">
        <v>0</v>
      </c>
      <c r="F275" s="139">
        <v>10831.22</v>
      </c>
      <c r="G275" s="107">
        <v>9977.76</v>
      </c>
      <c r="H275" s="103">
        <f t="shared" si="4"/>
        <v>92.120370558441252</v>
      </c>
    </row>
    <row r="276" spans="1:8" ht="23.25">
      <c r="A276" s="135" t="s">
        <v>89</v>
      </c>
      <c r="B276" s="136">
        <v>5</v>
      </c>
      <c r="C276" s="136">
        <v>5</v>
      </c>
      <c r="D276" s="137" t="s">
        <v>28</v>
      </c>
      <c r="E276" s="138" t="s">
        <v>88</v>
      </c>
      <c r="F276" s="139">
        <v>1362.22</v>
      </c>
      <c r="G276" s="107">
        <v>1362.12</v>
      </c>
      <c r="H276" s="103">
        <f t="shared" si="4"/>
        <v>99.992659041858133</v>
      </c>
    </row>
    <row r="277" spans="1:8" ht="23.25">
      <c r="A277" s="135" t="s">
        <v>573</v>
      </c>
      <c r="B277" s="136">
        <v>5</v>
      </c>
      <c r="C277" s="136">
        <v>5</v>
      </c>
      <c r="D277" s="137" t="s">
        <v>28</v>
      </c>
      <c r="E277" s="138" t="s">
        <v>574</v>
      </c>
      <c r="F277" s="139">
        <v>95.56</v>
      </c>
      <c r="G277" s="107">
        <v>44.57</v>
      </c>
      <c r="H277" s="103">
        <f t="shared" si="4"/>
        <v>46.640853913771451</v>
      </c>
    </row>
    <row r="278" spans="1:8">
      <c r="A278" s="135" t="s">
        <v>568</v>
      </c>
      <c r="B278" s="136">
        <v>5</v>
      </c>
      <c r="C278" s="136">
        <v>5</v>
      </c>
      <c r="D278" s="137" t="s">
        <v>28</v>
      </c>
      <c r="E278" s="138" t="s">
        <v>569</v>
      </c>
      <c r="F278" s="139">
        <v>5169.43</v>
      </c>
      <c r="G278" s="107">
        <v>5135.83</v>
      </c>
      <c r="H278" s="103">
        <f t="shared" si="4"/>
        <v>99.350025051117825</v>
      </c>
    </row>
    <row r="279" spans="1:8" ht="23.25">
      <c r="A279" s="135" t="s">
        <v>27</v>
      </c>
      <c r="B279" s="136">
        <v>5</v>
      </c>
      <c r="C279" s="136">
        <v>5</v>
      </c>
      <c r="D279" s="137" t="s">
        <v>28</v>
      </c>
      <c r="E279" s="138" t="s">
        <v>26</v>
      </c>
      <c r="F279" s="139">
        <v>7.9</v>
      </c>
      <c r="G279" s="107">
        <v>7.9</v>
      </c>
      <c r="H279" s="103">
        <f t="shared" si="4"/>
        <v>100</v>
      </c>
    </row>
    <row r="280" spans="1:8" ht="34.5">
      <c r="A280" s="135" t="s">
        <v>570</v>
      </c>
      <c r="B280" s="136">
        <v>5</v>
      </c>
      <c r="C280" s="136">
        <v>5</v>
      </c>
      <c r="D280" s="137" t="s">
        <v>28</v>
      </c>
      <c r="E280" s="138" t="s">
        <v>571</v>
      </c>
      <c r="F280" s="139">
        <v>3918.86</v>
      </c>
      <c r="G280" s="107">
        <v>3150.09</v>
      </c>
      <c r="H280" s="103">
        <f t="shared" si="4"/>
        <v>80.38281541060411</v>
      </c>
    </row>
    <row r="281" spans="1:8" ht="23.25">
      <c r="A281" s="135" t="s">
        <v>33</v>
      </c>
      <c r="B281" s="136">
        <v>5</v>
      </c>
      <c r="C281" s="136">
        <v>5</v>
      </c>
      <c r="D281" s="137" t="s">
        <v>28</v>
      </c>
      <c r="E281" s="138" t="s">
        <v>32</v>
      </c>
      <c r="F281" s="139">
        <v>8.6</v>
      </c>
      <c r="G281" s="107">
        <v>8.6</v>
      </c>
      <c r="H281" s="103">
        <f t="shared" si="4"/>
        <v>100</v>
      </c>
    </row>
    <row r="282" spans="1:8" ht="23.25">
      <c r="A282" s="135" t="s">
        <v>12</v>
      </c>
      <c r="B282" s="136">
        <v>5</v>
      </c>
      <c r="C282" s="136">
        <v>5</v>
      </c>
      <c r="D282" s="137" t="s">
        <v>28</v>
      </c>
      <c r="E282" s="138" t="s">
        <v>10</v>
      </c>
      <c r="F282" s="139">
        <v>111.49</v>
      </c>
      <c r="G282" s="107">
        <v>111.49</v>
      </c>
      <c r="H282" s="103"/>
    </row>
    <row r="283" spans="1:8">
      <c r="A283" s="135" t="s">
        <v>21</v>
      </c>
      <c r="B283" s="136">
        <v>5</v>
      </c>
      <c r="C283" s="136">
        <v>5</v>
      </c>
      <c r="D283" s="137" t="s">
        <v>28</v>
      </c>
      <c r="E283" s="138" t="s">
        <v>20</v>
      </c>
      <c r="F283" s="139">
        <v>3</v>
      </c>
      <c r="G283" s="107">
        <v>3</v>
      </c>
      <c r="H283" s="103"/>
    </row>
    <row r="284" spans="1:8">
      <c r="A284" s="135" t="s">
        <v>87</v>
      </c>
      <c r="B284" s="136">
        <v>5</v>
      </c>
      <c r="C284" s="136">
        <v>5</v>
      </c>
      <c r="D284" s="137" t="s">
        <v>28</v>
      </c>
      <c r="E284" s="138" t="s">
        <v>86</v>
      </c>
      <c r="F284" s="139">
        <v>154.16</v>
      </c>
      <c r="G284" s="107">
        <v>154.16</v>
      </c>
      <c r="H284" s="103">
        <f t="shared" si="4"/>
        <v>100</v>
      </c>
    </row>
    <row r="285" spans="1:8">
      <c r="A285" s="135" t="s">
        <v>608</v>
      </c>
      <c r="B285" s="136">
        <v>7</v>
      </c>
      <c r="C285" s="136">
        <v>0</v>
      </c>
      <c r="D285" s="137">
        <v>0</v>
      </c>
      <c r="E285" s="138">
        <v>0</v>
      </c>
      <c r="F285" s="139">
        <v>1640784.28</v>
      </c>
      <c r="G285" s="107">
        <v>1578923.69</v>
      </c>
      <c r="H285" s="103">
        <f t="shared" si="4"/>
        <v>96.22981578053637</v>
      </c>
    </row>
    <row r="286" spans="1:8">
      <c r="A286" s="135" t="s">
        <v>156</v>
      </c>
      <c r="B286" s="136">
        <v>7</v>
      </c>
      <c r="C286" s="136">
        <v>1</v>
      </c>
      <c r="D286" s="137">
        <v>0</v>
      </c>
      <c r="E286" s="138">
        <v>0</v>
      </c>
      <c r="F286" s="139">
        <v>609346.97</v>
      </c>
      <c r="G286" s="107">
        <v>565492.81999999995</v>
      </c>
      <c r="H286" s="103">
        <f t="shared" si="4"/>
        <v>92.80309049538721</v>
      </c>
    </row>
    <row r="287" spans="1:8">
      <c r="A287" s="135" t="s">
        <v>153</v>
      </c>
      <c r="B287" s="136">
        <v>7</v>
      </c>
      <c r="C287" s="136">
        <v>1</v>
      </c>
      <c r="D287" s="137" t="s">
        <v>152</v>
      </c>
      <c r="E287" s="138">
        <v>0</v>
      </c>
      <c r="F287" s="139">
        <v>10049.36</v>
      </c>
      <c r="G287" s="107">
        <v>9384.58</v>
      </c>
      <c r="H287" s="103">
        <f t="shared" si="4"/>
        <v>93.384852368708053</v>
      </c>
    </row>
    <row r="288" spans="1:8">
      <c r="A288" s="135" t="s">
        <v>151</v>
      </c>
      <c r="B288" s="136">
        <v>7</v>
      </c>
      <c r="C288" s="136">
        <v>1</v>
      </c>
      <c r="D288" s="137" t="s">
        <v>150</v>
      </c>
      <c r="E288" s="138">
        <v>0</v>
      </c>
      <c r="F288" s="139">
        <v>10049.36</v>
      </c>
      <c r="G288" s="107">
        <v>9384.58</v>
      </c>
      <c r="H288" s="103"/>
    </row>
    <row r="289" spans="1:8">
      <c r="A289" s="135" t="s">
        <v>149</v>
      </c>
      <c r="B289" s="136">
        <v>7</v>
      </c>
      <c r="C289" s="136">
        <v>1</v>
      </c>
      <c r="D289" s="137" t="s">
        <v>148</v>
      </c>
      <c r="E289" s="138">
        <v>0</v>
      </c>
      <c r="F289" s="139">
        <v>2658.01</v>
      </c>
      <c r="G289" s="107">
        <v>1993.23</v>
      </c>
      <c r="H289" s="103">
        <f t="shared" si="4"/>
        <v>74.989559858691266</v>
      </c>
    </row>
    <row r="290" spans="1:8" ht="23.25">
      <c r="A290" s="135" t="s">
        <v>194</v>
      </c>
      <c r="B290" s="136">
        <v>7</v>
      </c>
      <c r="C290" s="136">
        <v>1</v>
      </c>
      <c r="D290" s="137" t="s">
        <v>148</v>
      </c>
      <c r="E290" s="138" t="s">
        <v>192</v>
      </c>
      <c r="F290" s="139">
        <v>303.18</v>
      </c>
      <c r="G290" s="107">
        <v>303.18</v>
      </c>
      <c r="H290" s="103">
        <f t="shared" si="4"/>
        <v>100</v>
      </c>
    </row>
    <row r="291" spans="1:8" ht="23.25">
      <c r="A291" s="135" t="s">
        <v>12</v>
      </c>
      <c r="B291" s="136">
        <v>7</v>
      </c>
      <c r="C291" s="136">
        <v>1</v>
      </c>
      <c r="D291" s="137" t="s">
        <v>148</v>
      </c>
      <c r="E291" s="138" t="s">
        <v>10</v>
      </c>
      <c r="F291" s="139">
        <v>1011.61</v>
      </c>
      <c r="G291" s="107">
        <v>346.83</v>
      </c>
      <c r="H291" s="103">
        <f t="shared" si="4"/>
        <v>34.284951710639469</v>
      </c>
    </row>
    <row r="292" spans="1:8" ht="23.25">
      <c r="A292" s="135" t="s">
        <v>485</v>
      </c>
      <c r="B292" s="136">
        <v>7</v>
      </c>
      <c r="C292" s="136">
        <v>1</v>
      </c>
      <c r="D292" s="137" t="s">
        <v>148</v>
      </c>
      <c r="E292" s="138" t="s">
        <v>486</v>
      </c>
      <c r="F292" s="139">
        <v>1039.55</v>
      </c>
      <c r="G292" s="107">
        <v>1039.55</v>
      </c>
      <c r="H292" s="103">
        <f t="shared" si="4"/>
        <v>100</v>
      </c>
    </row>
    <row r="293" spans="1:8" ht="34.5">
      <c r="A293" s="135" t="s">
        <v>103</v>
      </c>
      <c r="B293" s="136">
        <v>7</v>
      </c>
      <c r="C293" s="136">
        <v>1</v>
      </c>
      <c r="D293" s="137" t="s">
        <v>148</v>
      </c>
      <c r="E293" s="138" t="s">
        <v>102</v>
      </c>
      <c r="F293" s="139">
        <v>303.67</v>
      </c>
      <c r="G293" s="107">
        <v>303.67</v>
      </c>
      <c r="H293" s="103"/>
    </row>
    <row r="294" spans="1:8">
      <c r="A294" s="135" t="s">
        <v>147</v>
      </c>
      <c r="B294" s="136">
        <v>7</v>
      </c>
      <c r="C294" s="136">
        <v>1</v>
      </c>
      <c r="D294" s="137" t="s">
        <v>146</v>
      </c>
      <c r="E294" s="138">
        <v>0</v>
      </c>
      <c r="F294" s="139">
        <v>7391.35</v>
      </c>
      <c r="G294" s="107">
        <v>7391.35</v>
      </c>
      <c r="H294" s="103"/>
    </row>
    <row r="295" spans="1:8" ht="23.25">
      <c r="A295" s="135" t="s">
        <v>12</v>
      </c>
      <c r="B295" s="136">
        <v>7</v>
      </c>
      <c r="C295" s="136">
        <v>1</v>
      </c>
      <c r="D295" s="137" t="s">
        <v>146</v>
      </c>
      <c r="E295" s="138" t="s">
        <v>10</v>
      </c>
      <c r="F295" s="139">
        <v>6677.62</v>
      </c>
      <c r="G295" s="107">
        <v>6677.62</v>
      </c>
      <c r="H295" s="103"/>
    </row>
    <row r="296" spans="1:8" ht="34.5">
      <c r="A296" s="135" t="s">
        <v>103</v>
      </c>
      <c r="B296" s="136">
        <v>7</v>
      </c>
      <c r="C296" s="136">
        <v>1</v>
      </c>
      <c r="D296" s="137" t="s">
        <v>146</v>
      </c>
      <c r="E296" s="138" t="s">
        <v>102</v>
      </c>
      <c r="F296" s="139">
        <v>394.37</v>
      </c>
      <c r="G296" s="107">
        <v>394.37</v>
      </c>
      <c r="H296" s="103"/>
    </row>
    <row r="297" spans="1:8" ht="34.5">
      <c r="A297" s="135" t="s">
        <v>9</v>
      </c>
      <c r="B297" s="136">
        <v>7</v>
      </c>
      <c r="C297" s="136">
        <v>1</v>
      </c>
      <c r="D297" s="137" t="s">
        <v>146</v>
      </c>
      <c r="E297" s="138" t="s">
        <v>8</v>
      </c>
      <c r="F297" s="139">
        <v>313.45</v>
      </c>
      <c r="G297" s="107">
        <v>313.45</v>
      </c>
      <c r="H297" s="103"/>
    </row>
    <row r="298" spans="1:8" ht="57">
      <c r="A298" s="135" t="s">
        <v>23</v>
      </c>
      <c r="B298" s="136">
        <v>7</v>
      </c>
      <c r="C298" s="136">
        <v>1</v>
      </c>
      <c r="D298" s="137" t="s">
        <v>146</v>
      </c>
      <c r="E298" s="138" t="s">
        <v>22</v>
      </c>
      <c r="F298" s="139">
        <v>5.91</v>
      </c>
      <c r="G298" s="107">
        <v>5.91</v>
      </c>
      <c r="H298" s="103"/>
    </row>
    <row r="299" spans="1:8" ht="23.25">
      <c r="A299" s="135" t="s">
        <v>49</v>
      </c>
      <c r="B299" s="136">
        <v>7</v>
      </c>
      <c r="C299" s="136">
        <v>1</v>
      </c>
      <c r="D299" s="137" t="s">
        <v>48</v>
      </c>
      <c r="E299" s="138">
        <v>0</v>
      </c>
      <c r="F299" s="139">
        <v>585356.32999999996</v>
      </c>
      <c r="G299" s="107">
        <v>542166.96</v>
      </c>
      <c r="H299" s="103">
        <f t="shared" si="4"/>
        <v>92.621695916400185</v>
      </c>
    </row>
    <row r="300" spans="1:8">
      <c r="A300" s="135" t="s">
        <v>47</v>
      </c>
      <c r="B300" s="136">
        <v>7</v>
      </c>
      <c r="C300" s="136">
        <v>1</v>
      </c>
      <c r="D300" s="137" t="s">
        <v>46</v>
      </c>
      <c r="E300" s="138">
        <v>0</v>
      </c>
      <c r="F300" s="139">
        <v>585356.32999999996</v>
      </c>
      <c r="G300" s="107">
        <v>542166.96</v>
      </c>
      <c r="H300" s="103">
        <f t="shared" si="4"/>
        <v>92.621695916400185</v>
      </c>
    </row>
    <row r="301" spans="1:8" ht="23.25">
      <c r="A301" s="135" t="s">
        <v>12</v>
      </c>
      <c r="B301" s="136">
        <v>7</v>
      </c>
      <c r="C301" s="136">
        <v>1</v>
      </c>
      <c r="D301" s="137" t="s">
        <v>46</v>
      </c>
      <c r="E301" s="138" t="s">
        <v>10</v>
      </c>
      <c r="F301" s="139">
        <v>5359.93</v>
      </c>
      <c r="G301" s="107">
        <v>5359.92</v>
      </c>
      <c r="H301" s="103">
        <f t="shared" si="4"/>
        <v>99.999813430399271</v>
      </c>
    </row>
    <row r="302" spans="1:8" ht="34.5">
      <c r="A302" s="135" t="s">
        <v>103</v>
      </c>
      <c r="B302" s="136">
        <v>7</v>
      </c>
      <c r="C302" s="136">
        <v>1</v>
      </c>
      <c r="D302" s="137" t="s">
        <v>46</v>
      </c>
      <c r="E302" s="138" t="s">
        <v>102</v>
      </c>
      <c r="F302" s="139">
        <v>32655.7</v>
      </c>
      <c r="G302" s="107">
        <v>28821.919999999998</v>
      </c>
      <c r="H302" s="103">
        <f t="shared" si="4"/>
        <v>88.259997488952919</v>
      </c>
    </row>
    <row r="303" spans="1:8" ht="34.5">
      <c r="A303" s="135" t="s">
        <v>9</v>
      </c>
      <c r="B303" s="136">
        <v>7</v>
      </c>
      <c r="C303" s="136">
        <v>1</v>
      </c>
      <c r="D303" s="137" t="s">
        <v>46</v>
      </c>
      <c r="E303" s="138" t="s">
        <v>8</v>
      </c>
      <c r="F303" s="139">
        <v>32628.05</v>
      </c>
      <c r="G303" s="107">
        <v>26172.29</v>
      </c>
      <c r="H303" s="103"/>
    </row>
    <row r="304" spans="1:8" ht="57">
      <c r="A304" s="135" t="s">
        <v>23</v>
      </c>
      <c r="B304" s="136">
        <v>7</v>
      </c>
      <c r="C304" s="136">
        <v>1</v>
      </c>
      <c r="D304" s="137" t="s">
        <v>46</v>
      </c>
      <c r="E304" s="138" t="s">
        <v>22</v>
      </c>
      <c r="F304" s="139">
        <v>616.23</v>
      </c>
      <c r="G304" s="107">
        <v>616.23</v>
      </c>
      <c r="H304" s="103"/>
    </row>
    <row r="305" spans="1:8" ht="23.25">
      <c r="A305" s="135" t="s">
        <v>113</v>
      </c>
      <c r="B305" s="136">
        <v>7</v>
      </c>
      <c r="C305" s="136">
        <v>1</v>
      </c>
      <c r="D305" s="137" t="s">
        <v>155</v>
      </c>
      <c r="E305" s="138">
        <v>0</v>
      </c>
      <c r="F305" s="139">
        <v>507602.12</v>
      </c>
      <c r="G305" s="107">
        <v>474702.3</v>
      </c>
      <c r="H305" s="103"/>
    </row>
    <row r="306" spans="1:8" ht="34.5">
      <c r="A306" s="135" t="s">
        <v>103</v>
      </c>
      <c r="B306" s="136">
        <v>7</v>
      </c>
      <c r="C306" s="136">
        <v>1</v>
      </c>
      <c r="D306" s="137" t="s">
        <v>155</v>
      </c>
      <c r="E306" s="138" t="s">
        <v>102</v>
      </c>
      <c r="F306" s="139">
        <v>261866.38</v>
      </c>
      <c r="G306" s="107">
        <v>249124.77</v>
      </c>
      <c r="H306" s="103"/>
    </row>
    <row r="307" spans="1:8" ht="34.5">
      <c r="A307" s="135" t="s">
        <v>9</v>
      </c>
      <c r="B307" s="136">
        <v>7</v>
      </c>
      <c r="C307" s="136">
        <v>1</v>
      </c>
      <c r="D307" s="137" t="s">
        <v>155</v>
      </c>
      <c r="E307" s="138" t="s">
        <v>8</v>
      </c>
      <c r="F307" s="139">
        <v>245735.74</v>
      </c>
      <c r="G307" s="107">
        <v>225577.53</v>
      </c>
      <c r="H307" s="103"/>
    </row>
    <row r="308" spans="1:8" ht="23.25">
      <c r="A308" s="135" t="s">
        <v>671</v>
      </c>
      <c r="B308" s="136">
        <v>7</v>
      </c>
      <c r="C308" s="136">
        <v>1</v>
      </c>
      <c r="D308" s="137" t="s">
        <v>672</v>
      </c>
      <c r="E308" s="138">
        <v>0</v>
      </c>
      <c r="F308" s="139">
        <v>5308.5</v>
      </c>
      <c r="G308" s="107">
        <v>5308.5</v>
      </c>
      <c r="H308" s="103">
        <f t="shared" si="4"/>
        <v>100</v>
      </c>
    </row>
    <row r="309" spans="1:8" ht="34.5">
      <c r="A309" s="135" t="s">
        <v>103</v>
      </c>
      <c r="B309" s="136">
        <v>7</v>
      </c>
      <c r="C309" s="136">
        <v>1</v>
      </c>
      <c r="D309" s="137" t="s">
        <v>672</v>
      </c>
      <c r="E309" s="138" t="s">
        <v>102</v>
      </c>
      <c r="F309" s="139">
        <v>1769.5</v>
      </c>
      <c r="G309" s="107">
        <v>1769.5</v>
      </c>
      <c r="H309" s="103">
        <f t="shared" si="4"/>
        <v>100</v>
      </c>
    </row>
    <row r="310" spans="1:8" ht="34.5">
      <c r="A310" s="135" t="s">
        <v>9</v>
      </c>
      <c r="B310" s="136">
        <v>7</v>
      </c>
      <c r="C310" s="136">
        <v>1</v>
      </c>
      <c r="D310" s="137" t="s">
        <v>672</v>
      </c>
      <c r="E310" s="138" t="s">
        <v>8</v>
      </c>
      <c r="F310" s="139">
        <v>3539</v>
      </c>
      <c r="G310" s="107">
        <v>3539</v>
      </c>
      <c r="H310" s="103">
        <f t="shared" si="4"/>
        <v>100</v>
      </c>
    </row>
    <row r="311" spans="1:8" ht="23.25">
      <c r="A311" s="135" t="s">
        <v>673</v>
      </c>
      <c r="B311" s="136">
        <v>7</v>
      </c>
      <c r="C311" s="136">
        <v>1</v>
      </c>
      <c r="D311" s="137" t="s">
        <v>674</v>
      </c>
      <c r="E311" s="138">
        <v>0</v>
      </c>
      <c r="F311" s="139">
        <v>1185.8</v>
      </c>
      <c r="G311" s="107">
        <v>1185.8</v>
      </c>
      <c r="H311" s="103">
        <f t="shared" si="4"/>
        <v>100</v>
      </c>
    </row>
    <row r="312" spans="1:8" ht="34.5">
      <c r="A312" s="135" t="s">
        <v>103</v>
      </c>
      <c r="B312" s="136">
        <v>7</v>
      </c>
      <c r="C312" s="136">
        <v>1</v>
      </c>
      <c r="D312" s="137" t="s">
        <v>674</v>
      </c>
      <c r="E312" s="138" t="s">
        <v>102</v>
      </c>
      <c r="F312" s="139">
        <v>1018.7</v>
      </c>
      <c r="G312" s="107">
        <v>1018.7</v>
      </c>
      <c r="H312" s="103">
        <f t="shared" si="4"/>
        <v>100</v>
      </c>
    </row>
    <row r="313" spans="1:8" ht="34.5">
      <c r="A313" s="135" t="s">
        <v>9</v>
      </c>
      <c r="B313" s="136">
        <v>7</v>
      </c>
      <c r="C313" s="136">
        <v>1</v>
      </c>
      <c r="D313" s="137" t="s">
        <v>674</v>
      </c>
      <c r="E313" s="138" t="s">
        <v>8</v>
      </c>
      <c r="F313" s="139">
        <v>167.1</v>
      </c>
      <c r="G313" s="107">
        <v>167.1</v>
      </c>
      <c r="H313" s="103">
        <f t="shared" si="4"/>
        <v>100</v>
      </c>
    </row>
    <row r="314" spans="1:8" ht="23.25">
      <c r="A314" s="135" t="s">
        <v>119</v>
      </c>
      <c r="B314" s="136">
        <v>7</v>
      </c>
      <c r="C314" s="136">
        <v>1</v>
      </c>
      <c r="D314" s="137" t="s">
        <v>118</v>
      </c>
      <c r="E314" s="138">
        <v>0</v>
      </c>
      <c r="F314" s="139">
        <v>13941.28</v>
      </c>
      <c r="G314" s="107">
        <v>13941.28</v>
      </c>
      <c r="H314" s="103">
        <f t="shared" si="4"/>
        <v>100</v>
      </c>
    </row>
    <row r="315" spans="1:8" ht="23.25">
      <c r="A315" s="135" t="s">
        <v>115</v>
      </c>
      <c r="B315" s="136">
        <v>7</v>
      </c>
      <c r="C315" s="136">
        <v>1</v>
      </c>
      <c r="D315" s="137" t="s">
        <v>114</v>
      </c>
      <c r="E315" s="138">
        <v>0</v>
      </c>
      <c r="F315" s="139">
        <v>13941.28</v>
      </c>
      <c r="G315" s="107">
        <v>13941.28</v>
      </c>
      <c r="H315" s="103">
        <f t="shared" si="4"/>
        <v>100</v>
      </c>
    </row>
    <row r="316" spans="1:8" ht="23.25">
      <c r="A316" s="135" t="s">
        <v>113</v>
      </c>
      <c r="B316" s="136">
        <v>7</v>
      </c>
      <c r="C316" s="136">
        <v>1</v>
      </c>
      <c r="D316" s="137" t="s">
        <v>112</v>
      </c>
      <c r="E316" s="138">
        <v>0</v>
      </c>
      <c r="F316" s="139">
        <v>13941.28</v>
      </c>
      <c r="G316" s="107">
        <v>13941.28</v>
      </c>
      <c r="H316" s="103">
        <f t="shared" si="4"/>
        <v>100</v>
      </c>
    </row>
    <row r="317" spans="1:8" ht="23.25">
      <c r="A317" s="135" t="s">
        <v>89</v>
      </c>
      <c r="B317" s="136">
        <v>7</v>
      </c>
      <c r="C317" s="136">
        <v>1</v>
      </c>
      <c r="D317" s="137" t="s">
        <v>112</v>
      </c>
      <c r="E317" s="138" t="s">
        <v>88</v>
      </c>
      <c r="F317" s="139">
        <v>10162.209999999999</v>
      </c>
      <c r="G317" s="107">
        <v>10162.209999999999</v>
      </c>
      <c r="H317" s="103">
        <f t="shared" si="4"/>
        <v>100</v>
      </c>
    </row>
    <row r="318" spans="1:8" ht="23.25">
      <c r="A318" s="135" t="s">
        <v>573</v>
      </c>
      <c r="B318" s="136">
        <v>7</v>
      </c>
      <c r="C318" s="136">
        <v>1</v>
      </c>
      <c r="D318" s="137" t="s">
        <v>112</v>
      </c>
      <c r="E318" s="138" t="s">
        <v>574</v>
      </c>
      <c r="F318" s="139">
        <v>3779.07</v>
      </c>
      <c r="G318" s="107">
        <v>3779.07</v>
      </c>
      <c r="H318" s="103">
        <f t="shared" si="4"/>
        <v>100</v>
      </c>
    </row>
    <row r="319" spans="1:8">
      <c r="A319" s="135" t="s">
        <v>154</v>
      </c>
      <c r="B319" s="136">
        <v>7</v>
      </c>
      <c r="C319" s="136">
        <v>2</v>
      </c>
      <c r="D319" s="137">
        <v>0</v>
      </c>
      <c r="E319" s="138">
        <v>0</v>
      </c>
      <c r="F319" s="139">
        <v>925992.25</v>
      </c>
      <c r="G319" s="107">
        <v>914408.49</v>
      </c>
      <c r="H319" s="103">
        <f t="shared" si="4"/>
        <v>98.74904352601223</v>
      </c>
    </row>
    <row r="320" spans="1:8" ht="23.25">
      <c r="A320" s="135" t="s">
        <v>84</v>
      </c>
      <c r="B320" s="136">
        <v>7</v>
      </c>
      <c r="C320" s="136">
        <v>2</v>
      </c>
      <c r="D320" s="137" t="s">
        <v>83</v>
      </c>
      <c r="E320" s="138">
        <v>0</v>
      </c>
      <c r="F320" s="139">
        <v>23.6</v>
      </c>
      <c r="G320" s="107">
        <v>0</v>
      </c>
      <c r="H320" s="103">
        <f t="shared" si="4"/>
        <v>0</v>
      </c>
    </row>
    <row r="321" spans="1:8">
      <c r="A321" s="135" t="s">
        <v>165</v>
      </c>
      <c r="B321" s="136">
        <v>7</v>
      </c>
      <c r="C321" s="136">
        <v>2</v>
      </c>
      <c r="D321" s="137" t="s">
        <v>164</v>
      </c>
      <c r="E321" s="138">
        <v>0</v>
      </c>
      <c r="F321" s="139">
        <v>23.6</v>
      </c>
      <c r="G321" s="107">
        <v>0</v>
      </c>
      <c r="H321" s="103"/>
    </row>
    <row r="322" spans="1:8" ht="45.75">
      <c r="A322" s="135" t="s">
        <v>163</v>
      </c>
      <c r="B322" s="136">
        <v>7</v>
      </c>
      <c r="C322" s="136">
        <v>2</v>
      </c>
      <c r="D322" s="137" t="s">
        <v>162</v>
      </c>
      <c r="E322" s="138">
        <v>0</v>
      </c>
      <c r="F322" s="139">
        <v>23.6</v>
      </c>
      <c r="G322" s="107">
        <v>0</v>
      </c>
      <c r="H322" s="103">
        <f t="shared" si="4"/>
        <v>0</v>
      </c>
    </row>
    <row r="323" spans="1:8" ht="23.25">
      <c r="A323" s="135" t="s">
        <v>12</v>
      </c>
      <c r="B323" s="136">
        <v>7</v>
      </c>
      <c r="C323" s="136">
        <v>2</v>
      </c>
      <c r="D323" s="137" t="s">
        <v>162</v>
      </c>
      <c r="E323" s="138" t="s">
        <v>10</v>
      </c>
      <c r="F323" s="139">
        <v>23.6</v>
      </c>
      <c r="G323" s="107">
        <v>0</v>
      </c>
      <c r="H323" s="103">
        <f t="shared" si="4"/>
        <v>0</v>
      </c>
    </row>
    <row r="324" spans="1:8">
      <c r="A324" s="135" t="s">
        <v>153</v>
      </c>
      <c r="B324" s="136">
        <v>7</v>
      </c>
      <c r="C324" s="136">
        <v>2</v>
      </c>
      <c r="D324" s="137" t="s">
        <v>152</v>
      </c>
      <c r="E324" s="138">
        <v>0</v>
      </c>
      <c r="F324" s="139">
        <v>16737.59</v>
      </c>
      <c r="G324" s="107">
        <v>15807.7</v>
      </c>
      <c r="H324" s="103">
        <f t="shared" si="4"/>
        <v>94.444301718467244</v>
      </c>
    </row>
    <row r="325" spans="1:8">
      <c r="A325" s="135" t="s">
        <v>151</v>
      </c>
      <c r="B325" s="136">
        <v>7</v>
      </c>
      <c r="C325" s="136">
        <v>2</v>
      </c>
      <c r="D325" s="137" t="s">
        <v>150</v>
      </c>
      <c r="E325" s="138">
        <v>0</v>
      </c>
      <c r="F325" s="139">
        <v>16737.59</v>
      </c>
      <c r="G325" s="107">
        <v>15807.7</v>
      </c>
      <c r="H325" s="103">
        <f t="shared" si="4"/>
        <v>94.444301718467244</v>
      </c>
    </row>
    <row r="326" spans="1:8">
      <c r="A326" s="135" t="s">
        <v>149</v>
      </c>
      <c r="B326" s="136">
        <v>7</v>
      </c>
      <c r="C326" s="136">
        <v>2</v>
      </c>
      <c r="D326" s="137" t="s">
        <v>148</v>
      </c>
      <c r="E326" s="138">
        <v>0</v>
      </c>
      <c r="F326" s="139">
        <v>4201.8999999999996</v>
      </c>
      <c r="G326" s="107">
        <v>3839.11</v>
      </c>
      <c r="H326" s="103">
        <f t="shared" si="4"/>
        <v>91.366048692258275</v>
      </c>
    </row>
    <row r="327" spans="1:8" ht="23.25">
      <c r="A327" s="135" t="s">
        <v>194</v>
      </c>
      <c r="B327" s="136">
        <v>7</v>
      </c>
      <c r="C327" s="136">
        <v>2</v>
      </c>
      <c r="D327" s="137" t="s">
        <v>148</v>
      </c>
      <c r="E327" s="138" t="s">
        <v>192</v>
      </c>
      <c r="F327" s="139">
        <v>973.61</v>
      </c>
      <c r="G327" s="107">
        <v>973.61</v>
      </c>
      <c r="H327" s="103">
        <f t="shared" si="4"/>
        <v>100</v>
      </c>
    </row>
    <row r="328" spans="1:8" ht="23.25">
      <c r="A328" s="135" t="s">
        <v>12</v>
      </c>
      <c r="B328" s="136">
        <v>7</v>
      </c>
      <c r="C328" s="136">
        <v>2</v>
      </c>
      <c r="D328" s="137" t="s">
        <v>148</v>
      </c>
      <c r="E328" s="138" t="s">
        <v>10</v>
      </c>
      <c r="F328" s="139">
        <v>2112.79</v>
      </c>
      <c r="G328" s="107">
        <v>1750</v>
      </c>
      <c r="H328" s="103">
        <f t="shared" si="4"/>
        <v>82.828866096488525</v>
      </c>
    </row>
    <row r="329" spans="1:8" ht="23.25">
      <c r="A329" s="135" t="s">
        <v>485</v>
      </c>
      <c r="B329" s="136">
        <v>7</v>
      </c>
      <c r="C329" s="136">
        <v>2</v>
      </c>
      <c r="D329" s="137" t="s">
        <v>148</v>
      </c>
      <c r="E329" s="138" t="s">
        <v>486</v>
      </c>
      <c r="F329" s="139">
        <v>1115.5</v>
      </c>
      <c r="G329" s="107">
        <v>1115.5</v>
      </c>
      <c r="H329" s="103">
        <f t="shared" si="4"/>
        <v>100</v>
      </c>
    </row>
    <row r="330" spans="1:8">
      <c r="A330" s="135" t="s">
        <v>147</v>
      </c>
      <c r="B330" s="136">
        <v>7</v>
      </c>
      <c r="C330" s="136">
        <v>2</v>
      </c>
      <c r="D330" s="137" t="s">
        <v>146</v>
      </c>
      <c r="E330" s="138">
        <v>0</v>
      </c>
      <c r="F330" s="139">
        <v>12535.69</v>
      </c>
      <c r="G330" s="107">
        <v>11968.59</v>
      </c>
      <c r="H330" s="103">
        <f t="shared" si="4"/>
        <v>95.476116591906788</v>
      </c>
    </row>
    <row r="331" spans="1:8" ht="23.25">
      <c r="A331" s="135" t="s">
        <v>12</v>
      </c>
      <c r="B331" s="136">
        <v>7</v>
      </c>
      <c r="C331" s="136">
        <v>2</v>
      </c>
      <c r="D331" s="137" t="s">
        <v>146</v>
      </c>
      <c r="E331" s="138" t="s">
        <v>10</v>
      </c>
      <c r="F331" s="139">
        <v>11544.49</v>
      </c>
      <c r="G331" s="107">
        <v>10977.39</v>
      </c>
      <c r="H331" s="103">
        <f t="shared" si="4"/>
        <v>95.087699846420236</v>
      </c>
    </row>
    <row r="332" spans="1:8" ht="34.5">
      <c r="A332" s="135" t="s">
        <v>103</v>
      </c>
      <c r="B332" s="136">
        <v>7</v>
      </c>
      <c r="C332" s="136">
        <v>2</v>
      </c>
      <c r="D332" s="137" t="s">
        <v>146</v>
      </c>
      <c r="E332" s="138" t="s">
        <v>102</v>
      </c>
      <c r="F332" s="139">
        <v>991.2</v>
      </c>
      <c r="G332" s="107">
        <v>991.2</v>
      </c>
      <c r="H332" s="103">
        <f t="shared" ref="H332:H391" si="5">G332/F332*100</f>
        <v>100</v>
      </c>
    </row>
    <row r="333" spans="1:8" ht="23.25">
      <c r="A333" s="135" t="s">
        <v>49</v>
      </c>
      <c r="B333" s="136">
        <v>7</v>
      </c>
      <c r="C333" s="136">
        <v>2</v>
      </c>
      <c r="D333" s="137" t="s">
        <v>48</v>
      </c>
      <c r="E333" s="138">
        <v>0</v>
      </c>
      <c r="F333" s="139">
        <v>886010.3</v>
      </c>
      <c r="G333" s="107">
        <v>875380.03</v>
      </c>
      <c r="H333" s="103">
        <f t="shared" si="5"/>
        <v>98.800209207500174</v>
      </c>
    </row>
    <row r="334" spans="1:8">
      <c r="A334" s="135" t="s">
        <v>145</v>
      </c>
      <c r="B334" s="136">
        <v>7</v>
      </c>
      <c r="C334" s="136">
        <v>2</v>
      </c>
      <c r="D334" s="137" t="s">
        <v>144</v>
      </c>
      <c r="E334" s="138">
        <v>0</v>
      </c>
      <c r="F334" s="139">
        <v>886010.3</v>
      </c>
      <c r="G334" s="107">
        <v>875380.03</v>
      </c>
      <c r="H334" s="103">
        <f t="shared" si="5"/>
        <v>98.800209207500174</v>
      </c>
    </row>
    <row r="335" spans="1:8" ht="23.25">
      <c r="A335" s="135" t="s">
        <v>33</v>
      </c>
      <c r="B335" s="136">
        <v>7</v>
      </c>
      <c r="C335" s="136">
        <v>2</v>
      </c>
      <c r="D335" s="137" t="s">
        <v>144</v>
      </c>
      <c r="E335" s="138" t="s">
        <v>32</v>
      </c>
      <c r="F335" s="139">
        <v>14</v>
      </c>
      <c r="G335" s="107">
        <v>14</v>
      </c>
      <c r="H335" s="103">
        <f t="shared" si="5"/>
        <v>100</v>
      </c>
    </row>
    <row r="336" spans="1:8" ht="34.5">
      <c r="A336" s="135" t="s">
        <v>103</v>
      </c>
      <c r="B336" s="136">
        <v>7</v>
      </c>
      <c r="C336" s="136">
        <v>2</v>
      </c>
      <c r="D336" s="137" t="s">
        <v>144</v>
      </c>
      <c r="E336" s="138" t="s">
        <v>102</v>
      </c>
      <c r="F336" s="139">
        <v>72799.11</v>
      </c>
      <c r="G336" s="107">
        <v>63674.07</v>
      </c>
      <c r="H336" s="103">
        <f t="shared" si="5"/>
        <v>87.465451157301231</v>
      </c>
    </row>
    <row r="337" spans="1:8" ht="34.5">
      <c r="A337" s="135" t="s">
        <v>9</v>
      </c>
      <c r="B337" s="136">
        <v>7</v>
      </c>
      <c r="C337" s="136">
        <v>2</v>
      </c>
      <c r="D337" s="137" t="s">
        <v>144</v>
      </c>
      <c r="E337" s="138" t="s">
        <v>8</v>
      </c>
      <c r="F337" s="139">
        <v>5326.65</v>
      </c>
      <c r="G337" s="107">
        <v>4405.3900000000003</v>
      </c>
      <c r="H337" s="103"/>
    </row>
    <row r="338" spans="1:8" ht="57">
      <c r="A338" s="135" t="s">
        <v>23</v>
      </c>
      <c r="B338" s="136">
        <v>7</v>
      </c>
      <c r="C338" s="136">
        <v>2</v>
      </c>
      <c r="D338" s="137" t="s">
        <v>144</v>
      </c>
      <c r="E338" s="138" t="s">
        <v>22</v>
      </c>
      <c r="F338" s="139">
        <v>2</v>
      </c>
      <c r="G338" s="107">
        <v>2</v>
      </c>
      <c r="H338" s="103"/>
    </row>
    <row r="339" spans="1:8">
      <c r="A339" s="135" t="s">
        <v>21</v>
      </c>
      <c r="B339" s="136">
        <v>7</v>
      </c>
      <c r="C339" s="136">
        <v>2</v>
      </c>
      <c r="D339" s="137" t="s">
        <v>144</v>
      </c>
      <c r="E339" s="138" t="s">
        <v>20</v>
      </c>
      <c r="F339" s="139">
        <v>2</v>
      </c>
      <c r="G339" s="107">
        <v>2</v>
      </c>
      <c r="H339" s="103"/>
    </row>
    <row r="340" spans="1:8">
      <c r="A340" s="135" t="s">
        <v>87</v>
      </c>
      <c r="B340" s="136">
        <v>7</v>
      </c>
      <c r="C340" s="136">
        <v>2</v>
      </c>
      <c r="D340" s="137" t="s">
        <v>144</v>
      </c>
      <c r="E340" s="138" t="s">
        <v>86</v>
      </c>
      <c r="F340" s="139">
        <v>12.96</v>
      </c>
      <c r="G340" s="107">
        <v>12.96</v>
      </c>
      <c r="H340" s="103"/>
    </row>
    <row r="341" spans="1:8" ht="23.25">
      <c r="A341" s="135" t="s">
        <v>113</v>
      </c>
      <c r="B341" s="136">
        <v>7</v>
      </c>
      <c r="C341" s="136">
        <v>2</v>
      </c>
      <c r="D341" s="137" t="s">
        <v>143</v>
      </c>
      <c r="E341" s="138">
        <v>0</v>
      </c>
      <c r="F341" s="139">
        <v>806882.54</v>
      </c>
      <c r="G341" s="107">
        <v>806298.9</v>
      </c>
      <c r="H341" s="103"/>
    </row>
    <row r="342" spans="1:8" ht="23.25">
      <c r="A342" s="135" t="s">
        <v>89</v>
      </c>
      <c r="B342" s="136">
        <v>7</v>
      </c>
      <c r="C342" s="136">
        <v>2</v>
      </c>
      <c r="D342" s="137" t="s">
        <v>143</v>
      </c>
      <c r="E342" s="138" t="s">
        <v>88</v>
      </c>
      <c r="F342" s="139">
        <v>5591.75</v>
      </c>
      <c r="G342" s="107">
        <v>5591.75</v>
      </c>
      <c r="H342" s="103"/>
    </row>
    <row r="343" spans="1:8" ht="23.25">
      <c r="A343" s="135" t="s">
        <v>573</v>
      </c>
      <c r="B343" s="136">
        <v>7</v>
      </c>
      <c r="C343" s="136">
        <v>2</v>
      </c>
      <c r="D343" s="137" t="s">
        <v>143</v>
      </c>
      <c r="E343" s="138" t="s">
        <v>574</v>
      </c>
      <c r="F343" s="139">
        <v>2545.29</v>
      </c>
      <c r="G343" s="107">
        <v>2545.29</v>
      </c>
      <c r="H343" s="103"/>
    </row>
    <row r="344" spans="1:8" ht="23.25">
      <c r="A344" s="135" t="s">
        <v>12</v>
      </c>
      <c r="B344" s="136">
        <v>7</v>
      </c>
      <c r="C344" s="136">
        <v>2</v>
      </c>
      <c r="D344" s="137" t="s">
        <v>143</v>
      </c>
      <c r="E344" s="138" t="s">
        <v>10</v>
      </c>
      <c r="F344" s="139">
        <v>37.58</v>
      </c>
      <c r="G344" s="107">
        <v>37.58</v>
      </c>
      <c r="H344" s="103"/>
    </row>
    <row r="345" spans="1:8" ht="34.5">
      <c r="A345" s="135" t="s">
        <v>103</v>
      </c>
      <c r="B345" s="136">
        <v>7</v>
      </c>
      <c r="C345" s="136">
        <v>2</v>
      </c>
      <c r="D345" s="137" t="s">
        <v>143</v>
      </c>
      <c r="E345" s="138" t="s">
        <v>102</v>
      </c>
      <c r="F345" s="139">
        <v>737985.04</v>
      </c>
      <c r="G345" s="107">
        <v>737401.4</v>
      </c>
      <c r="H345" s="103">
        <f t="shared" si="5"/>
        <v>99.920914386015198</v>
      </c>
    </row>
    <row r="346" spans="1:8" ht="34.5">
      <c r="A346" s="135" t="s">
        <v>9</v>
      </c>
      <c r="B346" s="136">
        <v>7</v>
      </c>
      <c r="C346" s="136">
        <v>2</v>
      </c>
      <c r="D346" s="137" t="s">
        <v>143</v>
      </c>
      <c r="E346" s="138" t="s">
        <v>8</v>
      </c>
      <c r="F346" s="139">
        <v>60722.879999999997</v>
      </c>
      <c r="G346" s="107">
        <v>60722.879999999997</v>
      </c>
      <c r="H346" s="103">
        <f t="shared" si="5"/>
        <v>100</v>
      </c>
    </row>
    <row r="347" spans="1:8" ht="23.25">
      <c r="A347" s="135" t="s">
        <v>673</v>
      </c>
      <c r="B347" s="136">
        <v>7</v>
      </c>
      <c r="C347" s="136">
        <v>2</v>
      </c>
      <c r="D347" s="137" t="s">
        <v>675</v>
      </c>
      <c r="E347" s="138">
        <v>0</v>
      </c>
      <c r="F347" s="139">
        <v>971.04</v>
      </c>
      <c r="G347" s="107">
        <v>970.71</v>
      </c>
      <c r="H347" s="103">
        <f t="shared" si="5"/>
        <v>99.966015818091947</v>
      </c>
    </row>
    <row r="348" spans="1:8" ht="34.5">
      <c r="A348" s="135" t="s">
        <v>103</v>
      </c>
      <c r="B348" s="136">
        <v>7</v>
      </c>
      <c r="C348" s="136">
        <v>2</v>
      </c>
      <c r="D348" s="137" t="s">
        <v>675</v>
      </c>
      <c r="E348" s="138" t="s">
        <v>102</v>
      </c>
      <c r="F348" s="139">
        <v>971.04</v>
      </c>
      <c r="G348" s="107">
        <v>970.71</v>
      </c>
      <c r="H348" s="103">
        <f t="shared" si="5"/>
        <v>99.966015818091947</v>
      </c>
    </row>
    <row r="349" spans="1:8" ht="23.25">
      <c r="A349" s="135" t="s">
        <v>119</v>
      </c>
      <c r="B349" s="136">
        <v>7</v>
      </c>
      <c r="C349" s="136">
        <v>2</v>
      </c>
      <c r="D349" s="137" t="s">
        <v>118</v>
      </c>
      <c r="E349" s="138">
        <v>0</v>
      </c>
      <c r="F349" s="139">
        <v>23220.76</v>
      </c>
      <c r="G349" s="107">
        <v>23220.76</v>
      </c>
      <c r="H349" s="103">
        <f t="shared" si="5"/>
        <v>100</v>
      </c>
    </row>
    <row r="350" spans="1:8" ht="23.25">
      <c r="A350" s="135" t="s">
        <v>115</v>
      </c>
      <c r="B350" s="136">
        <v>7</v>
      </c>
      <c r="C350" s="136">
        <v>2</v>
      </c>
      <c r="D350" s="137" t="s">
        <v>114</v>
      </c>
      <c r="E350" s="138">
        <v>0</v>
      </c>
      <c r="F350" s="139">
        <v>23220.76</v>
      </c>
      <c r="G350" s="107">
        <v>23220.76</v>
      </c>
      <c r="H350" s="103">
        <f t="shared" si="5"/>
        <v>100</v>
      </c>
    </row>
    <row r="351" spans="1:8" ht="23.25">
      <c r="A351" s="135" t="s">
        <v>113</v>
      </c>
      <c r="B351" s="136">
        <v>7</v>
      </c>
      <c r="C351" s="136">
        <v>2</v>
      </c>
      <c r="D351" s="137" t="s">
        <v>112</v>
      </c>
      <c r="E351" s="138">
        <v>0</v>
      </c>
      <c r="F351" s="139">
        <v>23220.76</v>
      </c>
      <c r="G351" s="107">
        <v>23220.76</v>
      </c>
      <c r="H351" s="103">
        <f t="shared" si="5"/>
        <v>100</v>
      </c>
    </row>
    <row r="352" spans="1:8" ht="23.25">
      <c r="A352" s="135" t="s">
        <v>89</v>
      </c>
      <c r="B352" s="136">
        <v>7</v>
      </c>
      <c r="C352" s="136">
        <v>2</v>
      </c>
      <c r="D352" s="137" t="s">
        <v>112</v>
      </c>
      <c r="E352" s="138" t="s">
        <v>88</v>
      </c>
      <c r="F352" s="139">
        <v>17029.86</v>
      </c>
      <c r="G352" s="107">
        <v>17029.86</v>
      </c>
      <c r="H352" s="103">
        <f t="shared" si="5"/>
        <v>100</v>
      </c>
    </row>
    <row r="353" spans="1:8" ht="23.25">
      <c r="A353" s="135" t="s">
        <v>573</v>
      </c>
      <c r="B353" s="136">
        <v>7</v>
      </c>
      <c r="C353" s="136">
        <v>2</v>
      </c>
      <c r="D353" s="137" t="s">
        <v>112</v>
      </c>
      <c r="E353" s="138" t="s">
        <v>574</v>
      </c>
      <c r="F353" s="139">
        <v>6190.9</v>
      </c>
      <c r="G353" s="107">
        <v>6190.9</v>
      </c>
      <c r="H353" s="103">
        <f t="shared" si="5"/>
        <v>100</v>
      </c>
    </row>
    <row r="354" spans="1:8">
      <c r="A354" s="135" t="s">
        <v>609</v>
      </c>
      <c r="B354" s="136">
        <v>7</v>
      </c>
      <c r="C354" s="136">
        <v>3</v>
      </c>
      <c r="D354" s="137">
        <v>0</v>
      </c>
      <c r="E354" s="138">
        <v>0</v>
      </c>
      <c r="F354" s="139">
        <v>59287.93</v>
      </c>
      <c r="G354" s="107">
        <v>55462.720000000001</v>
      </c>
      <c r="H354" s="103">
        <f t="shared" si="5"/>
        <v>93.548079685021889</v>
      </c>
    </row>
    <row r="355" spans="1:8">
      <c r="A355" s="135" t="s">
        <v>153</v>
      </c>
      <c r="B355" s="136">
        <v>7</v>
      </c>
      <c r="C355" s="136">
        <v>3</v>
      </c>
      <c r="D355" s="137" t="s">
        <v>152</v>
      </c>
      <c r="E355" s="138">
        <v>0</v>
      </c>
      <c r="F355" s="139">
        <v>113.13</v>
      </c>
      <c r="G355" s="107">
        <v>113.13</v>
      </c>
      <c r="H355" s="103">
        <f t="shared" si="5"/>
        <v>100</v>
      </c>
    </row>
    <row r="356" spans="1:8">
      <c r="A356" s="135" t="s">
        <v>151</v>
      </c>
      <c r="B356" s="136">
        <v>7</v>
      </c>
      <c r="C356" s="136">
        <v>3</v>
      </c>
      <c r="D356" s="137" t="s">
        <v>150</v>
      </c>
      <c r="E356" s="138">
        <v>0</v>
      </c>
      <c r="F356" s="139">
        <v>113.13</v>
      </c>
      <c r="G356" s="107">
        <v>113.13</v>
      </c>
      <c r="H356" s="103">
        <f t="shared" si="5"/>
        <v>100</v>
      </c>
    </row>
    <row r="357" spans="1:8">
      <c r="A357" s="135" t="s">
        <v>147</v>
      </c>
      <c r="B357" s="136">
        <v>7</v>
      </c>
      <c r="C357" s="136">
        <v>3</v>
      </c>
      <c r="D357" s="137" t="s">
        <v>146</v>
      </c>
      <c r="E357" s="138">
        <v>0</v>
      </c>
      <c r="F357" s="139">
        <v>113.13</v>
      </c>
      <c r="G357" s="107">
        <v>113.13</v>
      </c>
      <c r="H357" s="103">
        <f t="shared" si="5"/>
        <v>100</v>
      </c>
    </row>
    <row r="358" spans="1:8" ht="23.25">
      <c r="A358" s="135" t="s">
        <v>12</v>
      </c>
      <c r="B358" s="136">
        <v>7</v>
      </c>
      <c r="C358" s="136">
        <v>3</v>
      </c>
      <c r="D358" s="137" t="s">
        <v>146</v>
      </c>
      <c r="E358" s="138" t="s">
        <v>10</v>
      </c>
      <c r="F358" s="139">
        <v>113.13</v>
      </c>
      <c r="G358" s="107">
        <v>113.13</v>
      </c>
      <c r="H358" s="103">
        <f t="shared" si="5"/>
        <v>100</v>
      </c>
    </row>
    <row r="359" spans="1:8" ht="23.25">
      <c r="A359" s="135" t="s">
        <v>49</v>
      </c>
      <c r="B359" s="136">
        <v>7</v>
      </c>
      <c r="C359" s="136">
        <v>3</v>
      </c>
      <c r="D359" s="137" t="s">
        <v>48</v>
      </c>
      <c r="E359" s="138">
        <v>0</v>
      </c>
      <c r="F359" s="139">
        <v>59174.8</v>
      </c>
      <c r="G359" s="107">
        <v>55349.59</v>
      </c>
      <c r="H359" s="103">
        <f t="shared" si="5"/>
        <v>93.535744945483543</v>
      </c>
    </row>
    <row r="360" spans="1:8">
      <c r="A360" s="135" t="s">
        <v>125</v>
      </c>
      <c r="B360" s="136">
        <v>7</v>
      </c>
      <c r="C360" s="136">
        <v>3</v>
      </c>
      <c r="D360" s="137" t="s">
        <v>124</v>
      </c>
      <c r="E360" s="138">
        <v>0</v>
      </c>
      <c r="F360" s="139">
        <v>59174.8</v>
      </c>
      <c r="G360" s="107">
        <v>55349.59</v>
      </c>
      <c r="H360" s="103">
        <f t="shared" si="5"/>
        <v>93.535744945483543</v>
      </c>
    </row>
    <row r="361" spans="1:8" ht="23.25">
      <c r="A361" s="135" t="s">
        <v>471</v>
      </c>
      <c r="B361" s="136">
        <v>7</v>
      </c>
      <c r="C361" s="136">
        <v>3</v>
      </c>
      <c r="D361" s="137" t="s">
        <v>472</v>
      </c>
      <c r="E361" s="138">
        <v>0</v>
      </c>
      <c r="F361" s="139">
        <v>2259.69</v>
      </c>
      <c r="G361" s="107">
        <v>2259.69</v>
      </c>
      <c r="H361" s="103">
        <f t="shared" si="5"/>
        <v>100</v>
      </c>
    </row>
    <row r="362" spans="1:8" ht="34.5">
      <c r="A362" s="135" t="s">
        <v>103</v>
      </c>
      <c r="B362" s="136">
        <v>7</v>
      </c>
      <c r="C362" s="136">
        <v>3</v>
      </c>
      <c r="D362" s="137" t="s">
        <v>472</v>
      </c>
      <c r="E362" s="138" t="s">
        <v>102</v>
      </c>
      <c r="F362" s="139">
        <v>2259.69</v>
      </c>
      <c r="G362" s="107">
        <v>2259.69</v>
      </c>
      <c r="H362" s="103">
        <f t="shared" si="5"/>
        <v>100</v>
      </c>
    </row>
    <row r="363" spans="1:8" ht="23.25">
      <c r="A363" s="135" t="s">
        <v>473</v>
      </c>
      <c r="B363" s="136">
        <v>7</v>
      </c>
      <c r="C363" s="136">
        <v>3</v>
      </c>
      <c r="D363" s="137" t="s">
        <v>474</v>
      </c>
      <c r="E363" s="138">
        <v>0</v>
      </c>
      <c r="F363" s="139">
        <v>21306.9</v>
      </c>
      <c r="G363" s="107">
        <v>20078.34</v>
      </c>
      <c r="H363" s="103">
        <f t="shared" si="5"/>
        <v>94.233980541514711</v>
      </c>
    </row>
    <row r="364" spans="1:8" ht="34.5">
      <c r="A364" s="135" t="s">
        <v>103</v>
      </c>
      <c r="B364" s="136">
        <v>7</v>
      </c>
      <c r="C364" s="136">
        <v>3</v>
      </c>
      <c r="D364" s="137" t="s">
        <v>474</v>
      </c>
      <c r="E364" s="138" t="s">
        <v>102</v>
      </c>
      <c r="F364" s="139">
        <v>21306.9</v>
      </c>
      <c r="G364" s="107">
        <v>20078.34</v>
      </c>
      <c r="H364" s="103">
        <f t="shared" si="5"/>
        <v>94.233980541514711</v>
      </c>
    </row>
    <row r="365" spans="1:8" ht="23.25">
      <c r="A365" s="135" t="s">
        <v>671</v>
      </c>
      <c r="B365" s="136">
        <v>7</v>
      </c>
      <c r="C365" s="136">
        <v>3</v>
      </c>
      <c r="D365" s="137" t="s">
        <v>676</v>
      </c>
      <c r="E365" s="138">
        <v>0</v>
      </c>
      <c r="F365" s="139">
        <v>1769.4</v>
      </c>
      <c r="G365" s="107">
        <v>1769.4</v>
      </c>
      <c r="H365" s="103">
        <f t="shared" si="5"/>
        <v>100</v>
      </c>
    </row>
    <row r="366" spans="1:8" ht="34.5">
      <c r="A366" s="135" t="s">
        <v>103</v>
      </c>
      <c r="B366" s="136">
        <v>7</v>
      </c>
      <c r="C366" s="136">
        <v>3</v>
      </c>
      <c r="D366" s="137" t="s">
        <v>676</v>
      </c>
      <c r="E366" s="138" t="s">
        <v>102</v>
      </c>
      <c r="F366" s="139">
        <v>1769.4</v>
      </c>
      <c r="G366" s="107">
        <v>1769.4</v>
      </c>
      <c r="H366" s="103">
        <f t="shared" si="5"/>
        <v>100</v>
      </c>
    </row>
    <row r="367" spans="1:8" ht="23.25">
      <c r="A367" s="135" t="s">
        <v>142</v>
      </c>
      <c r="B367" s="136">
        <v>7</v>
      </c>
      <c r="C367" s="136">
        <v>3</v>
      </c>
      <c r="D367" s="137" t="s">
        <v>141</v>
      </c>
      <c r="E367" s="138">
        <v>0</v>
      </c>
      <c r="F367" s="139">
        <v>33838.81</v>
      </c>
      <c r="G367" s="107">
        <v>31242.16</v>
      </c>
      <c r="H367" s="103">
        <f t="shared" si="5"/>
        <v>92.326414551811965</v>
      </c>
    </row>
    <row r="368" spans="1:8" ht="34.5">
      <c r="A368" s="135" t="s">
        <v>103</v>
      </c>
      <c r="B368" s="136">
        <v>7</v>
      </c>
      <c r="C368" s="136">
        <v>3</v>
      </c>
      <c r="D368" s="137" t="s">
        <v>141</v>
      </c>
      <c r="E368" s="138" t="s">
        <v>102</v>
      </c>
      <c r="F368" s="139">
        <v>24079.98</v>
      </c>
      <c r="G368" s="107">
        <v>22988.54</v>
      </c>
      <c r="H368" s="103">
        <f t="shared" si="5"/>
        <v>95.467438095878819</v>
      </c>
    </row>
    <row r="369" spans="1:8" ht="34.5">
      <c r="A369" s="135" t="s">
        <v>9</v>
      </c>
      <c r="B369" s="136">
        <v>7</v>
      </c>
      <c r="C369" s="136">
        <v>3</v>
      </c>
      <c r="D369" s="137" t="s">
        <v>141</v>
      </c>
      <c r="E369" s="138" t="s">
        <v>8</v>
      </c>
      <c r="F369" s="139">
        <v>9758.83</v>
      </c>
      <c r="G369" s="107">
        <v>8253.6200000000008</v>
      </c>
      <c r="H369" s="103">
        <f t="shared" si="5"/>
        <v>84.575917399934212</v>
      </c>
    </row>
    <row r="370" spans="1:8">
      <c r="A370" s="135" t="s">
        <v>610</v>
      </c>
      <c r="B370" s="136">
        <v>7</v>
      </c>
      <c r="C370" s="136">
        <v>7</v>
      </c>
      <c r="D370" s="137">
        <v>0</v>
      </c>
      <c r="E370" s="138">
        <v>0</v>
      </c>
      <c r="F370" s="139">
        <v>8712.07</v>
      </c>
      <c r="G370" s="107">
        <v>8712.07</v>
      </c>
      <c r="H370" s="103">
        <f t="shared" si="5"/>
        <v>100</v>
      </c>
    </row>
    <row r="371" spans="1:8" ht="23.25">
      <c r="A371" s="135" t="s">
        <v>49</v>
      </c>
      <c r="B371" s="136">
        <v>7</v>
      </c>
      <c r="C371" s="136">
        <v>7</v>
      </c>
      <c r="D371" s="137" t="s">
        <v>48</v>
      </c>
      <c r="E371" s="138">
        <v>0</v>
      </c>
      <c r="F371" s="139">
        <v>8333.24</v>
      </c>
      <c r="G371" s="107">
        <v>8333.24</v>
      </c>
      <c r="H371" s="103">
        <f t="shared" si="5"/>
        <v>100</v>
      </c>
    </row>
    <row r="372" spans="1:8">
      <c r="A372" s="135" t="s">
        <v>136</v>
      </c>
      <c r="B372" s="136">
        <v>7</v>
      </c>
      <c r="C372" s="136">
        <v>7</v>
      </c>
      <c r="D372" s="137" t="s">
        <v>135</v>
      </c>
      <c r="E372" s="138">
        <v>0</v>
      </c>
      <c r="F372" s="139">
        <v>8333.24</v>
      </c>
      <c r="G372" s="107">
        <v>8333.24</v>
      </c>
      <c r="H372" s="103">
        <f t="shared" si="5"/>
        <v>100</v>
      </c>
    </row>
    <row r="373" spans="1:8">
      <c r="A373" s="135" t="s">
        <v>134</v>
      </c>
      <c r="B373" s="136">
        <v>7</v>
      </c>
      <c r="C373" s="136">
        <v>7</v>
      </c>
      <c r="D373" s="137" t="s">
        <v>133</v>
      </c>
      <c r="E373" s="138">
        <v>0</v>
      </c>
      <c r="F373" s="139">
        <v>7525.44</v>
      </c>
      <c r="G373" s="107">
        <v>7525.44</v>
      </c>
      <c r="H373" s="103">
        <f t="shared" si="5"/>
        <v>100</v>
      </c>
    </row>
    <row r="374" spans="1:8" ht="34.5">
      <c r="A374" s="135" t="s">
        <v>103</v>
      </c>
      <c r="B374" s="136">
        <v>7</v>
      </c>
      <c r="C374" s="136">
        <v>7</v>
      </c>
      <c r="D374" s="137" t="s">
        <v>133</v>
      </c>
      <c r="E374" s="138" t="s">
        <v>102</v>
      </c>
      <c r="F374" s="139">
        <v>7034.04</v>
      </c>
      <c r="G374" s="107">
        <v>7034.04</v>
      </c>
      <c r="H374" s="103">
        <f t="shared" si="5"/>
        <v>100</v>
      </c>
    </row>
    <row r="375" spans="1:8" ht="34.5">
      <c r="A375" s="135" t="s">
        <v>9</v>
      </c>
      <c r="B375" s="136">
        <v>7</v>
      </c>
      <c r="C375" s="136">
        <v>7</v>
      </c>
      <c r="D375" s="137" t="s">
        <v>133</v>
      </c>
      <c r="E375" s="138" t="s">
        <v>8</v>
      </c>
      <c r="F375" s="139">
        <v>491.4</v>
      </c>
      <c r="G375" s="107">
        <v>491.4</v>
      </c>
      <c r="H375" s="103">
        <f t="shared" si="5"/>
        <v>100</v>
      </c>
    </row>
    <row r="376" spans="1:8">
      <c r="A376" s="135" t="s">
        <v>132</v>
      </c>
      <c r="B376" s="136">
        <v>7</v>
      </c>
      <c r="C376" s="136">
        <v>7</v>
      </c>
      <c r="D376" s="137" t="s">
        <v>131</v>
      </c>
      <c r="E376" s="138">
        <v>0</v>
      </c>
      <c r="F376" s="139">
        <v>807.8</v>
      </c>
      <c r="G376" s="107">
        <v>807.8</v>
      </c>
      <c r="H376" s="103">
        <f t="shared" si="5"/>
        <v>100</v>
      </c>
    </row>
    <row r="377" spans="1:8" ht="34.5">
      <c r="A377" s="135" t="s">
        <v>103</v>
      </c>
      <c r="B377" s="136">
        <v>7</v>
      </c>
      <c r="C377" s="136">
        <v>7</v>
      </c>
      <c r="D377" s="137" t="s">
        <v>131</v>
      </c>
      <c r="E377" s="138" t="s">
        <v>102</v>
      </c>
      <c r="F377" s="139">
        <v>755.05</v>
      </c>
      <c r="G377" s="107">
        <v>755.05</v>
      </c>
      <c r="H377" s="103">
        <f t="shared" si="5"/>
        <v>100</v>
      </c>
    </row>
    <row r="378" spans="1:8" ht="34.5">
      <c r="A378" s="135" t="s">
        <v>9</v>
      </c>
      <c r="B378" s="136">
        <v>7</v>
      </c>
      <c r="C378" s="136">
        <v>7</v>
      </c>
      <c r="D378" s="137" t="s">
        <v>131</v>
      </c>
      <c r="E378" s="138" t="s">
        <v>8</v>
      </c>
      <c r="F378" s="139">
        <v>52.75</v>
      </c>
      <c r="G378" s="107">
        <v>52.75</v>
      </c>
      <c r="H378" s="103">
        <f t="shared" si="5"/>
        <v>100</v>
      </c>
    </row>
    <row r="379" spans="1:8" ht="23.25">
      <c r="A379" s="135" t="s">
        <v>17</v>
      </c>
      <c r="B379" s="136">
        <v>7</v>
      </c>
      <c r="C379" s="136">
        <v>7</v>
      </c>
      <c r="D379" s="137" t="s">
        <v>16</v>
      </c>
      <c r="E379" s="138">
        <v>0</v>
      </c>
      <c r="F379" s="139">
        <v>378.83</v>
      </c>
      <c r="G379" s="107">
        <v>378.83</v>
      </c>
      <c r="H379" s="103">
        <f t="shared" si="5"/>
        <v>100</v>
      </c>
    </row>
    <row r="380" spans="1:8">
      <c r="A380" s="135" t="s">
        <v>130</v>
      </c>
      <c r="B380" s="136">
        <v>7</v>
      </c>
      <c r="C380" s="136">
        <v>7</v>
      </c>
      <c r="D380" s="137" t="s">
        <v>129</v>
      </c>
      <c r="E380" s="138">
        <v>0</v>
      </c>
      <c r="F380" s="139">
        <v>378.83</v>
      </c>
      <c r="G380" s="107">
        <v>378.83</v>
      </c>
      <c r="H380" s="103">
        <f t="shared" si="5"/>
        <v>100</v>
      </c>
    </row>
    <row r="381" spans="1:8" ht="23.25">
      <c r="A381" s="135" t="s">
        <v>128</v>
      </c>
      <c r="B381" s="136">
        <v>7</v>
      </c>
      <c r="C381" s="136">
        <v>7</v>
      </c>
      <c r="D381" s="137" t="s">
        <v>127</v>
      </c>
      <c r="E381" s="138">
        <v>0</v>
      </c>
      <c r="F381" s="139">
        <v>378.83</v>
      </c>
      <c r="G381" s="107">
        <v>378.83</v>
      </c>
      <c r="H381" s="103">
        <f t="shared" si="5"/>
        <v>100</v>
      </c>
    </row>
    <row r="382" spans="1:8" ht="23.25">
      <c r="A382" s="135" t="s">
        <v>12</v>
      </c>
      <c r="B382" s="136">
        <v>7</v>
      </c>
      <c r="C382" s="136">
        <v>7</v>
      </c>
      <c r="D382" s="137" t="s">
        <v>127</v>
      </c>
      <c r="E382" s="138" t="s">
        <v>10</v>
      </c>
      <c r="F382" s="139">
        <v>378.83</v>
      </c>
      <c r="G382" s="107">
        <v>378.83</v>
      </c>
      <c r="H382" s="103">
        <f t="shared" si="5"/>
        <v>100</v>
      </c>
    </row>
    <row r="383" spans="1:8">
      <c r="A383" s="135" t="s">
        <v>126</v>
      </c>
      <c r="B383" s="136">
        <v>7</v>
      </c>
      <c r="C383" s="136">
        <v>9</v>
      </c>
      <c r="D383" s="137">
        <v>0</v>
      </c>
      <c r="E383" s="138">
        <v>0</v>
      </c>
      <c r="F383" s="139">
        <v>37445.06</v>
      </c>
      <c r="G383" s="107">
        <v>34847.589999999997</v>
      </c>
      <c r="H383" s="103">
        <f t="shared" si="5"/>
        <v>93.063250532914083</v>
      </c>
    </row>
    <row r="384" spans="1:8" ht="23.25">
      <c r="A384" s="135" t="s">
        <v>49</v>
      </c>
      <c r="B384" s="136">
        <v>7</v>
      </c>
      <c r="C384" s="136">
        <v>9</v>
      </c>
      <c r="D384" s="137" t="s">
        <v>48</v>
      </c>
      <c r="E384" s="138">
        <v>0</v>
      </c>
      <c r="F384" s="139">
        <v>21979.65</v>
      </c>
      <c r="G384" s="107">
        <v>20234.16</v>
      </c>
      <c r="H384" s="103">
        <f t="shared" si="5"/>
        <v>92.058608758556204</v>
      </c>
    </row>
    <row r="385" spans="1:8" ht="23.25">
      <c r="A385" s="135" t="s">
        <v>123</v>
      </c>
      <c r="B385" s="136">
        <v>7</v>
      </c>
      <c r="C385" s="136">
        <v>9</v>
      </c>
      <c r="D385" s="137" t="s">
        <v>122</v>
      </c>
      <c r="E385" s="138">
        <v>0</v>
      </c>
      <c r="F385" s="139">
        <v>21979.65</v>
      </c>
      <c r="G385" s="107">
        <v>20234.16</v>
      </c>
      <c r="H385" s="103">
        <f t="shared" si="5"/>
        <v>92.058608758556204</v>
      </c>
    </row>
    <row r="386" spans="1:8" ht="23.25">
      <c r="A386" s="135" t="s">
        <v>89</v>
      </c>
      <c r="B386" s="136">
        <v>7</v>
      </c>
      <c r="C386" s="136">
        <v>9</v>
      </c>
      <c r="D386" s="137" t="s">
        <v>122</v>
      </c>
      <c r="E386" s="138" t="s">
        <v>88</v>
      </c>
      <c r="F386" s="139">
        <v>12501.89</v>
      </c>
      <c r="G386" s="107">
        <v>12501.89</v>
      </c>
      <c r="H386" s="103">
        <f t="shared" si="5"/>
        <v>100</v>
      </c>
    </row>
    <row r="387" spans="1:8" ht="23.25">
      <c r="A387" s="135" t="s">
        <v>121</v>
      </c>
      <c r="B387" s="136">
        <v>7</v>
      </c>
      <c r="C387" s="136">
        <v>9</v>
      </c>
      <c r="D387" s="137" t="s">
        <v>122</v>
      </c>
      <c r="E387" s="138" t="s">
        <v>120</v>
      </c>
      <c r="F387" s="139">
        <v>84.96</v>
      </c>
      <c r="G387" s="107">
        <v>84.96</v>
      </c>
      <c r="H387" s="103">
        <f t="shared" si="5"/>
        <v>100</v>
      </c>
    </row>
    <row r="388" spans="1:8" ht="23.25">
      <c r="A388" s="135" t="s">
        <v>573</v>
      </c>
      <c r="B388" s="136">
        <v>7</v>
      </c>
      <c r="C388" s="136">
        <v>9</v>
      </c>
      <c r="D388" s="137" t="s">
        <v>122</v>
      </c>
      <c r="E388" s="138" t="s">
        <v>574</v>
      </c>
      <c r="F388" s="139">
        <v>7124.6</v>
      </c>
      <c r="G388" s="107">
        <v>5404.85</v>
      </c>
      <c r="H388" s="103">
        <f t="shared" si="5"/>
        <v>75.861802767874693</v>
      </c>
    </row>
    <row r="389" spans="1:8" ht="23.25">
      <c r="A389" s="135" t="s">
        <v>33</v>
      </c>
      <c r="B389" s="136">
        <v>7</v>
      </c>
      <c r="C389" s="136">
        <v>9</v>
      </c>
      <c r="D389" s="137" t="s">
        <v>122</v>
      </c>
      <c r="E389" s="138" t="s">
        <v>32</v>
      </c>
      <c r="F389" s="139">
        <v>405.73</v>
      </c>
      <c r="G389" s="107">
        <v>405.73</v>
      </c>
      <c r="H389" s="103">
        <f t="shared" si="5"/>
        <v>100</v>
      </c>
    </row>
    <row r="390" spans="1:8" ht="23.25">
      <c r="A390" s="135" t="s">
        <v>12</v>
      </c>
      <c r="B390" s="136">
        <v>7</v>
      </c>
      <c r="C390" s="136">
        <v>9</v>
      </c>
      <c r="D390" s="137" t="s">
        <v>122</v>
      </c>
      <c r="E390" s="138" t="s">
        <v>10</v>
      </c>
      <c r="F390" s="139">
        <v>626.52</v>
      </c>
      <c r="G390" s="107">
        <v>602.77</v>
      </c>
      <c r="H390" s="103">
        <f t="shared" si="5"/>
        <v>96.209219178956772</v>
      </c>
    </row>
    <row r="391" spans="1:8" ht="57">
      <c r="A391" s="135" t="s">
        <v>23</v>
      </c>
      <c r="B391" s="136">
        <v>7</v>
      </c>
      <c r="C391" s="136">
        <v>9</v>
      </c>
      <c r="D391" s="137" t="s">
        <v>122</v>
      </c>
      <c r="E391" s="138" t="s">
        <v>22</v>
      </c>
      <c r="F391" s="139">
        <v>12.16</v>
      </c>
      <c r="G391" s="107">
        <v>12.16</v>
      </c>
      <c r="H391" s="103">
        <f t="shared" si="5"/>
        <v>100</v>
      </c>
    </row>
    <row r="392" spans="1:8">
      <c r="A392" s="135" t="s">
        <v>31</v>
      </c>
      <c r="B392" s="136">
        <v>7</v>
      </c>
      <c r="C392" s="136">
        <v>9</v>
      </c>
      <c r="D392" s="137" t="s">
        <v>122</v>
      </c>
      <c r="E392" s="138" t="s">
        <v>30</v>
      </c>
      <c r="F392" s="139">
        <v>1.99</v>
      </c>
      <c r="G392" s="107">
        <v>0</v>
      </c>
      <c r="H392" s="103"/>
    </row>
    <row r="393" spans="1:8">
      <c r="A393" s="135" t="s">
        <v>21</v>
      </c>
      <c r="B393" s="136">
        <v>7</v>
      </c>
      <c r="C393" s="136">
        <v>9</v>
      </c>
      <c r="D393" s="137" t="s">
        <v>122</v>
      </c>
      <c r="E393" s="138" t="s">
        <v>20</v>
      </c>
      <c r="F393" s="139">
        <v>7.3</v>
      </c>
      <c r="G393" s="107">
        <v>7.3</v>
      </c>
      <c r="H393" s="103"/>
    </row>
    <row r="394" spans="1:8">
      <c r="A394" s="135" t="s">
        <v>87</v>
      </c>
      <c r="B394" s="136">
        <v>7</v>
      </c>
      <c r="C394" s="136">
        <v>9</v>
      </c>
      <c r="D394" s="137" t="s">
        <v>122</v>
      </c>
      <c r="E394" s="138" t="s">
        <v>86</v>
      </c>
      <c r="F394" s="139">
        <v>763.44</v>
      </c>
      <c r="G394" s="107">
        <v>763.44</v>
      </c>
      <c r="H394" s="103"/>
    </row>
    <row r="395" spans="1:8" ht="23.25">
      <c r="A395" s="135" t="s">
        <v>673</v>
      </c>
      <c r="B395" s="136">
        <v>7</v>
      </c>
      <c r="C395" s="136">
        <v>9</v>
      </c>
      <c r="D395" s="137" t="s">
        <v>677</v>
      </c>
      <c r="E395" s="138">
        <v>0</v>
      </c>
      <c r="F395" s="139">
        <v>451.06</v>
      </c>
      <c r="G395" s="107">
        <v>451.06</v>
      </c>
      <c r="H395" s="103"/>
    </row>
    <row r="396" spans="1:8" ht="23.25">
      <c r="A396" s="135" t="s">
        <v>12</v>
      </c>
      <c r="B396" s="136">
        <v>7</v>
      </c>
      <c r="C396" s="136">
        <v>9</v>
      </c>
      <c r="D396" s="137" t="s">
        <v>677</v>
      </c>
      <c r="E396" s="138" t="s">
        <v>10</v>
      </c>
      <c r="F396" s="139">
        <v>451.06</v>
      </c>
      <c r="G396" s="107">
        <v>451.06</v>
      </c>
      <c r="H396" s="103">
        <f t="shared" ref="H396:H459" si="6">G396/F396*100</f>
        <v>100</v>
      </c>
    </row>
    <row r="397" spans="1:8" ht="23.25">
      <c r="A397" s="135" t="s">
        <v>469</v>
      </c>
      <c r="B397" s="136">
        <v>7</v>
      </c>
      <c r="C397" s="136">
        <v>9</v>
      </c>
      <c r="D397" s="137" t="s">
        <v>28</v>
      </c>
      <c r="E397" s="138">
        <v>0</v>
      </c>
      <c r="F397" s="139">
        <v>5521.34</v>
      </c>
      <c r="G397" s="107">
        <v>5044.9799999999996</v>
      </c>
      <c r="H397" s="103">
        <f t="shared" si="6"/>
        <v>91.372384240057656</v>
      </c>
    </row>
    <row r="398" spans="1:8">
      <c r="A398" s="135" t="s">
        <v>568</v>
      </c>
      <c r="B398" s="136">
        <v>7</v>
      </c>
      <c r="C398" s="136">
        <v>9</v>
      </c>
      <c r="D398" s="137" t="s">
        <v>28</v>
      </c>
      <c r="E398" s="138" t="s">
        <v>569</v>
      </c>
      <c r="F398" s="139">
        <v>2841.12</v>
      </c>
      <c r="G398" s="107">
        <v>2841.12</v>
      </c>
      <c r="H398" s="103">
        <f t="shared" si="6"/>
        <v>100</v>
      </c>
    </row>
    <row r="399" spans="1:8" ht="23.25">
      <c r="A399" s="135" t="s">
        <v>27</v>
      </c>
      <c r="B399" s="136">
        <v>7</v>
      </c>
      <c r="C399" s="136">
        <v>9</v>
      </c>
      <c r="D399" s="137" t="s">
        <v>28</v>
      </c>
      <c r="E399" s="138" t="s">
        <v>26</v>
      </c>
      <c r="F399" s="139">
        <v>40.82</v>
      </c>
      <c r="G399" s="107">
        <v>40.82</v>
      </c>
      <c r="H399" s="103">
        <f t="shared" si="6"/>
        <v>100</v>
      </c>
    </row>
    <row r="400" spans="1:8" ht="34.5">
      <c r="A400" s="135" t="s">
        <v>570</v>
      </c>
      <c r="B400" s="136">
        <v>7</v>
      </c>
      <c r="C400" s="136">
        <v>9</v>
      </c>
      <c r="D400" s="137" t="s">
        <v>28</v>
      </c>
      <c r="E400" s="138" t="s">
        <v>571</v>
      </c>
      <c r="F400" s="139">
        <v>2545.4</v>
      </c>
      <c r="G400" s="107">
        <v>2069.0500000000002</v>
      </c>
      <c r="H400" s="103">
        <f t="shared" si="6"/>
        <v>81.2858489824782</v>
      </c>
    </row>
    <row r="401" spans="1:8" ht="23.25">
      <c r="A401" s="135" t="s">
        <v>12</v>
      </c>
      <c r="B401" s="136">
        <v>7</v>
      </c>
      <c r="C401" s="136">
        <v>9</v>
      </c>
      <c r="D401" s="137" t="s">
        <v>28</v>
      </c>
      <c r="E401" s="138" t="s">
        <v>10</v>
      </c>
      <c r="F401" s="139">
        <v>93.97</v>
      </c>
      <c r="G401" s="107">
        <v>93.96</v>
      </c>
      <c r="H401" s="103">
        <f t="shared" si="6"/>
        <v>99.989358305842273</v>
      </c>
    </row>
    <row r="402" spans="1:8">
      <c r="A402" s="135" t="s">
        <v>87</v>
      </c>
      <c r="B402" s="136">
        <v>7</v>
      </c>
      <c r="C402" s="136">
        <v>9</v>
      </c>
      <c r="D402" s="137" t="s">
        <v>28</v>
      </c>
      <c r="E402" s="138" t="s">
        <v>86</v>
      </c>
      <c r="F402" s="139">
        <v>0.03</v>
      </c>
      <c r="G402" s="107">
        <v>0.03</v>
      </c>
      <c r="H402" s="103">
        <f t="shared" si="6"/>
        <v>100</v>
      </c>
    </row>
    <row r="403" spans="1:8" ht="23.25">
      <c r="A403" s="135" t="s">
        <v>140</v>
      </c>
      <c r="B403" s="136">
        <v>7</v>
      </c>
      <c r="C403" s="136">
        <v>9</v>
      </c>
      <c r="D403" s="137" t="s">
        <v>139</v>
      </c>
      <c r="E403" s="138">
        <v>0</v>
      </c>
      <c r="F403" s="139">
        <v>407</v>
      </c>
      <c r="G403" s="107">
        <v>407</v>
      </c>
      <c r="H403" s="103">
        <f t="shared" si="6"/>
        <v>100</v>
      </c>
    </row>
    <row r="404" spans="1:8" ht="23.25">
      <c r="A404" s="135" t="s">
        <v>138</v>
      </c>
      <c r="B404" s="136">
        <v>7</v>
      </c>
      <c r="C404" s="136">
        <v>9</v>
      </c>
      <c r="D404" s="137" t="s">
        <v>137</v>
      </c>
      <c r="E404" s="138">
        <v>0</v>
      </c>
      <c r="F404" s="139">
        <v>407</v>
      </c>
      <c r="G404" s="107">
        <v>407</v>
      </c>
      <c r="H404" s="103">
        <f t="shared" si="6"/>
        <v>100</v>
      </c>
    </row>
    <row r="405" spans="1:8">
      <c r="A405" s="135" t="s">
        <v>568</v>
      </c>
      <c r="B405" s="136">
        <v>7</v>
      </c>
      <c r="C405" s="136">
        <v>9</v>
      </c>
      <c r="D405" s="137" t="s">
        <v>137</v>
      </c>
      <c r="E405" s="138" t="s">
        <v>569</v>
      </c>
      <c r="F405" s="139">
        <v>313</v>
      </c>
      <c r="G405" s="107">
        <v>313</v>
      </c>
      <c r="H405" s="103">
        <f t="shared" si="6"/>
        <v>100</v>
      </c>
    </row>
    <row r="406" spans="1:8" ht="34.5">
      <c r="A406" s="135" t="s">
        <v>570</v>
      </c>
      <c r="B406" s="136">
        <v>7</v>
      </c>
      <c r="C406" s="136">
        <v>9</v>
      </c>
      <c r="D406" s="137" t="s">
        <v>137</v>
      </c>
      <c r="E406" s="138" t="s">
        <v>571</v>
      </c>
      <c r="F406" s="139">
        <v>94</v>
      </c>
      <c r="G406" s="107">
        <v>94</v>
      </c>
      <c r="H406" s="103">
        <f t="shared" si="6"/>
        <v>100</v>
      </c>
    </row>
    <row r="407" spans="1:8" ht="23.25">
      <c r="A407" s="135" t="s">
        <v>119</v>
      </c>
      <c r="B407" s="136">
        <v>7</v>
      </c>
      <c r="C407" s="136">
        <v>9</v>
      </c>
      <c r="D407" s="137" t="s">
        <v>118</v>
      </c>
      <c r="E407" s="138">
        <v>0</v>
      </c>
      <c r="F407" s="139">
        <v>9537.07</v>
      </c>
      <c r="G407" s="107">
        <v>9161.4500000000007</v>
      </c>
      <c r="H407" s="103">
        <f t="shared" si="6"/>
        <v>96.061473806944903</v>
      </c>
    </row>
    <row r="408" spans="1:8" ht="23.25">
      <c r="A408" s="135" t="s">
        <v>115</v>
      </c>
      <c r="B408" s="136">
        <v>7</v>
      </c>
      <c r="C408" s="136">
        <v>9</v>
      </c>
      <c r="D408" s="137" t="s">
        <v>114</v>
      </c>
      <c r="E408" s="138">
        <v>0</v>
      </c>
      <c r="F408" s="139">
        <v>9537.07</v>
      </c>
      <c r="G408" s="107">
        <v>9161.4500000000007</v>
      </c>
      <c r="H408" s="103">
        <f t="shared" si="6"/>
        <v>96.061473806944903</v>
      </c>
    </row>
    <row r="409" spans="1:8" ht="23.25">
      <c r="A409" s="135" t="s">
        <v>121</v>
      </c>
      <c r="B409" s="136">
        <v>7</v>
      </c>
      <c r="C409" s="136">
        <v>9</v>
      </c>
      <c r="D409" s="137" t="s">
        <v>114</v>
      </c>
      <c r="E409" s="138" t="s">
        <v>120</v>
      </c>
      <c r="F409" s="139">
        <v>50.1</v>
      </c>
      <c r="G409" s="107">
        <v>50.1</v>
      </c>
      <c r="H409" s="103">
        <f t="shared" si="6"/>
        <v>100</v>
      </c>
    </row>
    <row r="410" spans="1:8" ht="23.25">
      <c r="A410" s="135" t="s">
        <v>33</v>
      </c>
      <c r="B410" s="136">
        <v>7</v>
      </c>
      <c r="C410" s="136">
        <v>9</v>
      </c>
      <c r="D410" s="137" t="s">
        <v>114</v>
      </c>
      <c r="E410" s="138" t="s">
        <v>32</v>
      </c>
      <c r="F410" s="139">
        <v>4935.7</v>
      </c>
      <c r="G410" s="107">
        <v>4796.8100000000004</v>
      </c>
      <c r="H410" s="103">
        <f t="shared" si="6"/>
        <v>97.186012115809319</v>
      </c>
    </row>
    <row r="411" spans="1:8" ht="23.25">
      <c r="A411" s="135" t="s">
        <v>12</v>
      </c>
      <c r="B411" s="136">
        <v>7</v>
      </c>
      <c r="C411" s="136">
        <v>9</v>
      </c>
      <c r="D411" s="137" t="s">
        <v>114</v>
      </c>
      <c r="E411" s="138" t="s">
        <v>10</v>
      </c>
      <c r="F411" s="139">
        <v>4262.54</v>
      </c>
      <c r="G411" s="107">
        <v>4025.81</v>
      </c>
      <c r="H411" s="103">
        <f t="shared" si="6"/>
        <v>94.446269125920224</v>
      </c>
    </row>
    <row r="412" spans="1:8" ht="57">
      <c r="A412" s="135" t="s">
        <v>23</v>
      </c>
      <c r="B412" s="136">
        <v>7</v>
      </c>
      <c r="C412" s="136">
        <v>9</v>
      </c>
      <c r="D412" s="137" t="s">
        <v>114</v>
      </c>
      <c r="E412" s="138" t="s">
        <v>22</v>
      </c>
      <c r="F412" s="139">
        <v>83.3</v>
      </c>
      <c r="G412" s="107">
        <v>83.3</v>
      </c>
      <c r="H412" s="103">
        <f t="shared" si="6"/>
        <v>100</v>
      </c>
    </row>
    <row r="413" spans="1:8">
      <c r="A413" s="135" t="s">
        <v>21</v>
      </c>
      <c r="B413" s="136">
        <v>7</v>
      </c>
      <c r="C413" s="136">
        <v>9</v>
      </c>
      <c r="D413" s="137" t="s">
        <v>114</v>
      </c>
      <c r="E413" s="138" t="s">
        <v>20</v>
      </c>
      <c r="F413" s="139">
        <v>10.68</v>
      </c>
      <c r="G413" s="107">
        <v>10.68</v>
      </c>
      <c r="H413" s="103">
        <f t="shared" si="6"/>
        <v>100</v>
      </c>
    </row>
    <row r="414" spans="1:8">
      <c r="A414" s="135" t="s">
        <v>87</v>
      </c>
      <c r="B414" s="136">
        <v>7</v>
      </c>
      <c r="C414" s="136">
        <v>9</v>
      </c>
      <c r="D414" s="137" t="s">
        <v>114</v>
      </c>
      <c r="E414" s="138" t="s">
        <v>86</v>
      </c>
      <c r="F414" s="139">
        <v>194.75</v>
      </c>
      <c r="G414" s="107">
        <v>194.75</v>
      </c>
      <c r="H414" s="103">
        <f t="shared" si="6"/>
        <v>100</v>
      </c>
    </row>
    <row r="415" spans="1:8">
      <c r="A415" s="135" t="s">
        <v>111</v>
      </c>
      <c r="B415" s="136">
        <v>8</v>
      </c>
      <c r="C415" s="136">
        <v>0</v>
      </c>
      <c r="D415" s="137">
        <v>0</v>
      </c>
      <c r="E415" s="138">
        <v>0</v>
      </c>
      <c r="F415" s="139">
        <v>54292.67</v>
      </c>
      <c r="G415" s="107">
        <v>49525.16</v>
      </c>
      <c r="H415" s="103">
        <f t="shared" si="6"/>
        <v>91.218869876909721</v>
      </c>
    </row>
    <row r="416" spans="1:8">
      <c r="A416" s="135" t="s">
        <v>110</v>
      </c>
      <c r="B416" s="136">
        <v>8</v>
      </c>
      <c r="C416" s="136">
        <v>1</v>
      </c>
      <c r="D416" s="137">
        <v>0</v>
      </c>
      <c r="E416" s="138">
        <v>0</v>
      </c>
      <c r="F416" s="139">
        <v>41695.64</v>
      </c>
      <c r="G416" s="107">
        <v>38886.49</v>
      </c>
      <c r="H416" s="103">
        <f t="shared" si="6"/>
        <v>93.262724831661046</v>
      </c>
    </row>
    <row r="417" spans="1:8" ht="23.25">
      <c r="A417" s="135" t="s">
        <v>233</v>
      </c>
      <c r="B417" s="136">
        <v>8</v>
      </c>
      <c r="C417" s="136">
        <v>1</v>
      </c>
      <c r="D417" s="137" t="s">
        <v>232</v>
      </c>
      <c r="E417" s="138">
        <v>0</v>
      </c>
      <c r="F417" s="139">
        <v>500.7</v>
      </c>
      <c r="G417" s="107">
        <v>500.7</v>
      </c>
      <c r="H417" s="103">
        <f t="shared" si="6"/>
        <v>100</v>
      </c>
    </row>
    <row r="418" spans="1:8">
      <c r="A418" s="135" t="s">
        <v>611</v>
      </c>
      <c r="B418" s="136">
        <v>8</v>
      </c>
      <c r="C418" s="136">
        <v>1</v>
      </c>
      <c r="D418" s="137" t="s">
        <v>612</v>
      </c>
      <c r="E418" s="138">
        <v>0</v>
      </c>
      <c r="F418" s="139">
        <v>500.7</v>
      </c>
      <c r="G418" s="107">
        <v>500.7</v>
      </c>
      <c r="H418" s="103">
        <f t="shared" si="6"/>
        <v>100</v>
      </c>
    </row>
    <row r="419" spans="1:8">
      <c r="A419" s="135" t="s">
        <v>613</v>
      </c>
      <c r="B419" s="136">
        <v>8</v>
      </c>
      <c r="C419" s="136">
        <v>1</v>
      </c>
      <c r="D419" s="137" t="s">
        <v>614</v>
      </c>
      <c r="E419" s="138">
        <v>0</v>
      </c>
      <c r="F419" s="139">
        <v>500.7</v>
      </c>
      <c r="G419" s="107">
        <v>500.7</v>
      </c>
      <c r="H419" s="103">
        <f t="shared" si="6"/>
        <v>100</v>
      </c>
    </row>
    <row r="420" spans="1:8" ht="23.25">
      <c r="A420" s="135" t="s">
        <v>12</v>
      </c>
      <c r="B420" s="136">
        <v>8</v>
      </c>
      <c r="C420" s="136">
        <v>1</v>
      </c>
      <c r="D420" s="137" t="s">
        <v>614</v>
      </c>
      <c r="E420" s="138" t="s">
        <v>10</v>
      </c>
      <c r="F420" s="139">
        <v>500.7</v>
      </c>
      <c r="G420" s="107">
        <v>500.7</v>
      </c>
      <c r="H420" s="103">
        <f t="shared" si="6"/>
        <v>100</v>
      </c>
    </row>
    <row r="421" spans="1:8" ht="23.25">
      <c r="A421" s="135" t="s">
        <v>100</v>
      </c>
      <c r="B421" s="136">
        <v>8</v>
      </c>
      <c r="C421" s="136">
        <v>1</v>
      </c>
      <c r="D421" s="137" t="s">
        <v>99</v>
      </c>
      <c r="E421" s="138">
        <v>0</v>
      </c>
      <c r="F421" s="139">
        <v>41194.94</v>
      </c>
      <c r="G421" s="107">
        <v>38385.79</v>
      </c>
      <c r="H421" s="103">
        <f t="shared" si="6"/>
        <v>93.180837258168111</v>
      </c>
    </row>
    <row r="422" spans="1:8" ht="23.25">
      <c r="A422" s="135" t="s">
        <v>109</v>
      </c>
      <c r="B422" s="136">
        <v>8</v>
      </c>
      <c r="C422" s="136">
        <v>1</v>
      </c>
      <c r="D422" s="137" t="s">
        <v>108</v>
      </c>
      <c r="E422" s="138">
        <v>0</v>
      </c>
      <c r="F422" s="139">
        <v>23546.23</v>
      </c>
      <c r="G422" s="107">
        <v>22559.83</v>
      </c>
      <c r="H422" s="103">
        <f t="shared" si="6"/>
        <v>95.810794339476018</v>
      </c>
    </row>
    <row r="423" spans="1:8" ht="23.25">
      <c r="A423" s="135" t="s">
        <v>476</v>
      </c>
      <c r="B423" s="136">
        <v>8</v>
      </c>
      <c r="C423" s="136">
        <v>1</v>
      </c>
      <c r="D423" s="137" t="s">
        <v>477</v>
      </c>
      <c r="E423" s="138">
        <v>0</v>
      </c>
      <c r="F423" s="139">
        <v>20994.93</v>
      </c>
      <c r="G423" s="107">
        <v>20008.53</v>
      </c>
      <c r="H423" s="103">
        <f t="shared" si="6"/>
        <v>95.301722844515311</v>
      </c>
    </row>
    <row r="424" spans="1:8" ht="34.5">
      <c r="A424" s="135" t="s">
        <v>103</v>
      </c>
      <c r="B424" s="136">
        <v>8</v>
      </c>
      <c r="C424" s="136">
        <v>1</v>
      </c>
      <c r="D424" s="137" t="s">
        <v>477</v>
      </c>
      <c r="E424" s="138" t="s">
        <v>102</v>
      </c>
      <c r="F424" s="139">
        <v>20994.93</v>
      </c>
      <c r="G424" s="107">
        <v>20008.53</v>
      </c>
      <c r="H424" s="103">
        <f t="shared" si="6"/>
        <v>95.301722844515311</v>
      </c>
    </row>
    <row r="425" spans="1:8" ht="45.75">
      <c r="A425" s="135" t="s">
        <v>615</v>
      </c>
      <c r="B425" s="136">
        <v>8</v>
      </c>
      <c r="C425" s="136">
        <v>1</v>
      </c>
      <c r="D425" s="137" t="s">
        <v>678</v>
      </c>
      <c r="E425" s="138">
        <v>0</v>
      </c>
      <c r="F425" s="139">
        <v>1956</v>
      </c>
      <c r="G425" s="107">
        <v>1956</v>
      </c>
      <c r="H425" s="103">
        <f t="shared" si="6"/>
        <v>100</v>
      </c>
    </row>
    <row r="426" spans="1:8" ht="34.5">
      <c r="A426" s="135" t="s">
        <v>103</v>
      </c>
      <c r="B426" s="136">
        <v>8</v>
      </c>
      <c r="C426" s="136">
        <v>1</v>
      </c>
      <c r="D426" s="137" t="s">
        <v>678</v>
      </c>
      <c r="E426" s="138" t="s">
        <v>102</v>
      </c>
      <c r="F426" s="139">
        <v>1956</v>
      </c>
      <c r="G426" s="107">
        <v>1956</v>
      </c>
      <c r="H426" s="103">
        <f t="shared" si="6"/>
        <v>100</v>
      </c>
    </row>
    <row r="427" spans="1:8" ht="34.5">
      <c r="A427" s="135" t="s">
        <v>107</v>
      </c>
      <c r="B427" s="136">
        <v>8</v>
      </c>
      <c r="C427" s="136">
        <v>1</v>
      </c>
      <c r="D427" s="137" t="s">
        <v>106</v>
      </c>
      <c r="E427" s="138">
        <v>0</v>
      </c>
      <c r="F427" s="139">
        <v>595.29999999999995</v>
      </c>
      <c r="G427" s="107">
        <v>595.29999999999995</v>
      </c>
      <c r="H427" s="103">
        <f t="shared" si="6"/>
        <v>100</v>
      </c>
    </row>
    <row r="428" spans="1:8" ht="23.25">
      <c r="A428" s="135" t="s">
        <v>12</v>
      </c>
      <c r="B428" s="136">
        <v>8</v>
      </c>
      <c r="C428" s="136">
        <v>1</v>
      </c>
      <c r="D428" s="137" t="s">
        <v>106</v>
      </c>
      <c r="E428" s="138" t="s">
        <v>10</v>
      </c>
      <c r="F428" s="139">
        <v>595.29999999999995</v>
      </c>
      <c r="G428" s="107">
        <v>595.29999999999995</v>
      </c>
      <c r="H428" s="103">
        <f t="shared" si="6"/>
        <v>100</v>
      </c>
    </row>
    <row r="429" spans="1:8">
      <c r="A429" s="135" t="s">
        <v>105</v>
      </c>
      <c r="B429" s="136">
        <v>8</v>
      </c>
      <c r="C429" s="136">
        <v>1</v>
      </c>
      <c r="D429" s="137" t="s">
        <v>104</v>
      </c>
      <c r="E429" s="138">
        <v>0</v>
      </c>
      <c r="F429" s="139">
        <v>17648.71</v>
      </c>
      <c r="G429" s="107">
        <v>15825.96</v>
      </c>
      <c r="H429" s="103">
        <f t="shared" si="6"/>
        <v>89.672049685217786</v>
      </c>
    </row>
    <row r="430" spans="1:8" ht="23.25">
      <c r="A430" s="135" t="s">
        <v>478</v>
      </c>
      <c r="B430" s="136">
        <v>8</v>
      </c>
      <c r="C430" s="136">
        <v>1</v>
      </c>
      <c r="D430" s="137" t="s">
        <v>479</v>
      </c>
      <c r="E430" s="138">
        <v>0</v>
      </c>
      <c r="F430" s="139">
        <v>17545.71</v>
      </c>
      <c r="G430" s="107">
        <v>15722.96</v>
      </c>
      <c r="H430" s="103">
        <f t="shared" si="6"/>
        <v>89.611420683460523</v>
      </c>
    </row>
    <row r="431" spans="1:8" ht="34.5">
      <c r="A431" s="135" t="s">
        <v>103</v>
      </c>
      <c r="B431" s="136">
        <v>8</v>
      </c>
      <c r="C431" s="136">
        <v>1</v>
      </c>
      <c r="D431" s="137" t="s">
        <v>479</v>
      </c>
      <c r="E431" s="138" t="s">
        <v>102</v>
      </c>
      <c r="F431" s="139">
        <v>17545.71</v>
      </c>
      <c r="G431" s="107">
        <v>15722.96</v>
      </c>
      <c r="H431" s="103">
        <f t="shared" si="6"/>
        <v>89.611420683460523</v>
      </c>
    </row>
    <row r="432" spans="1:8" ht="34.5">
      <c r="A432" s="135" t="s">
        <v>679</v>
      </c>
      <c r="B432" s="136">
        <v>8</v>
      </c>
      <c r="C432" s="136">
        <v>1</v>
      </c>
      <c r="D432" s="137" t="s">
        <v>680</v>
      </c>
      <c r="E432" s="138">
        <v>0</v>
      </c>
      <c r="F432" s="139">
        <v>98</v>
      </c>
      <c r="G432" s="107">
        <v>98</v>
      </c>
      <c r="H432" s="103">
        <f t="shared" si="6"/>
        <v>100</v>
      </c>
    </row>
    <row r="433" spans="1:8" ht="23.25">
      <c r="A433" s="135" t="s">
        <v>12</v>
      </c>
      <c r="B433" s="136">
        <v>8</v>
      </c>
      <c r="C433" s="136">
        <v>1</v>
      </c>
      <c r="D433" s="137" t="s">
        <v>680</v>
      </c>
      <c r="E433" s="138" t="s">
        <v>10</v>
      </c>
      <c r="F433" s="139">
        <v>98</v>
      </c>
      <c r="G433" s="107">
        <v>98</v>
      </c>
      <c r="H433" s="103">
        <f t="shared" si="6"/>
        <v>100</v>
      </c>
    </row>
    <row r="434" spans="1:8">
      <c r="A434" s="135" t="s">
        <v>681</v>
      </c>
      <c r="B434" s="136">
        <v>8</v>
      </c>
      <c r="C434" s="136">
        <v>1</v>
      </c>
      <c r="D434" s="137" t="s">
        <v>682</v>
      </c>
      <c r="E434" s="138">
        <v>0</v>
      </c>
      <c r="F434" s="139">
        <v>5</v>
      </c>
      <c r="G434" s="107">
        <v>5</v>
      </c>
      <c r="H434" s="103">
        <f t="shared" si="6"/>
        <v>100</v>
      </c>
    </row>
    <row r="435" spans="1:8" ht="34.5">
      <c r="A435" s="135" t="s">
        <v>103</v>
      </c>
      <c r="B435" s="136">
        <v>8</v>
      </c>
      <c r="C435" s="136">
        <v>1</v>
      </c>
      <c r="D435" s="137" t="s">
        <v>682</v>
      </c>
      <c r="E435" s="138" t="s">
        <v>102</v>
      </c>
      <c r="F435" s="139">
        <v>5</v>
      </c>
      <c r="G435" s="107">
        <v>5</v>
      </c>
      <c r="H435" s="103">
        <f t="shared" si="6"/>
        <v>100</v>
      </c>
    </row>
    <row r="436" spans="1:8">
      <c r="A436" s="135" t="s">
        <v>101</v>
      </c>
      <c r="B436" s="136">
        <v>8</v>
      </c>
      <c r="C436" s="136">
        <v>4</v>
      </c>
      <c r="D436" s="137">
        <v>0</v>
      </c>
      <c r="E436" s="138">
        <v>0</v>
      </c>
      <c r="F436" s="139">
        <v>12597.03</v>
      </c>
      <c r="G436" s="107">
        <v>10638.67</v>
      </c>
      <c r="H436" s="103">
        <f t="shared" si="6"/>
        <v>84.453795855054707</v>
      </c>
    </row>
    <row r="437" spans="1:8" ht="23.25">
      <c r="A437" s="135" t="s">
        <v>100</v>
      </c>
      <c r="B437" s="136">
        <v>8</v>
      </c>
      <c r="C437" s="136">
        <v>4</v>
      </c>
      <c r="D437" s="137" t="s">
        <v>99</v>
      </c>
      <c r="E437" s="138">
        <v>0</v>
      </c>
      <c r="F437" s="139">
        <v>11713.44</v>
      </c>
      <c r="G437" s="107">
        <v>10111.48</v>
      </c>
      <c r="H437" s="103">
        <f t="shared" si="6"/>
        <v>86.323744348372458</v>
      </c>
    </row>
    <row r="438" spans="1:8" ht="23.25">
      <c r="A438" s="135" t="s">
        <v>109</v>
      </c>
      <c r="B438" s="136">
        <v>8</v>
      </c>
      <c r="C438" s="136">
        <v>4</v>
      </c>
      <c r="D438" s="137" t="s">
        <v>108</v>
      </c>
      <c r="E438" s="138">
        <v>0</v>
      </c>
      <c r="F438" s="139">
        <v>383.22</v>
      </c>
      <c r="G438" s="107">
        <v>383.22</v>
      </c>
      <c r="H438" s="103">
        <f t="shared" si="6"/>
        <v>100</v>
      </c>
    </row>
    <row r="439" spans="1:8" ht="23.25">
      <c r="A439" s="135" t="s">
        <v>476</v>
      </c>
      <c r="B439" s="136">
        <v>8</v>
      </c>
      <c r="C439" s="136">
        <v>4</v>
      </c>
      <c r="D439" s="137" t="s">
        <v>477</v>
      </c>
      <c r="E439" s="138">
        <v>0</v>
      </c>
      <c r="F439" s="139">
        <v>383.22</v>
      </c>
      <c r="G439" s="107">
        <v>383.22</v>
      </c>
      <c r="H439" s="103">
        <f t="shared" si="6"/>
        <v>100</v>
      </c>
    </row>
    <row r="440" spans="1:8" ht="34.5">
      <c r="A440" s="135" t="s">
        <v>103</v>
      </c>
      <c r="B440" s="136">
        <v>8</v>
      </c>
      <c r="C440" s="136">
        <v>4</v>
      </c>
      <c r="D440" s="137" t="s">
        <v>477</v>
      </c>
      <c r="E440" s="138" t="s">
        <v>102</v>
      </c>
      <c r="F440" s="139">
        <v>383.22</v>
      </c>
      <c r="G440" s="107">
        <v>383.22</v>
      </c>
      <c r="H440" s="103">
        <f t="shared" si="6"/>
        <v>100</v>
      </c>
    </row>
    <row r="441" spans="1:8">
      <c r="A441" s="135" t="s">
        <v>105</v>
      </c>
      <c r="B441" s="136">
        <v>8</v>
      </c>
      <c r="C441" s="136">
        <v>4</v>
      </c>
      <c r="D441" s="137" t="s">
        <v>104</v>
      </c>
      <c r="E441" s="138">
        <v>0</v>
      </c>
      <c r="F441" s="139">
        <v>423.96</v>
      </c>
      <c r="G441" s="107">
        <v>423.96</v>
      </c>
      <c r="H441" s="103">
        <f t="shared" si="6"/>
        <v>100</v>
      </c>
    </row>
    <row r="442" spans="1:8" ht="23.25">
      <c r="A442" s="135" t="s">
        <v>478</v>
      </c>
      <c r="B442" s="136">
        <v>8</v>
      </c>
      <c r="C442" s="136">
        <v>4</v>
      </c>
      <c r="D442" s="137" t="s">
        <v>479</v>
      </c>
      <c r="E442" s="138">
        <v>0</v>
      </c>
      <c r="F442" s="139">
        <v>423.96</v>
      </c>
      <c r="G442" s="107">
        <v>423.96</v>
      </c>
      <c r="H442" s="103">
        <f t="shared" si="6"/>
        <v>100</v>
      </c>
    </row>
    <row r="443" spans="1:8" ht="34.5">
      <c r="A443" s="135" t="s">
        <v>103</v>
      </c>
      <c r="B443" s="136">
        <v>8</v>
      </c>
      <c r="C443" s="136">
        <v>4</v>
      </c>
      <c r="D443" s="137" t="s">
        <v>479</v>
      </c>
      <c r="E443" s="138" t="s">
        <v>102</v>
      </c>
      <c r="F443" s="139">
        <v>423.96</v>
      </c>
      <c r="G443" s="107">
        <v>423.96</v>
      </c>
      <c r="H443" s="103">
        <f t="shared" si="6"/>
        <v>100</v>
      </c>
    </row>
    <row r="444" spans="1:8" ht="23.25">
      <c r="A444" s="135" t="s">
        <v>98</v>
      </c>
      <c r="B444" s="136">
        <v>8</v>
      </c>
      <c r="C444" s="136">
        <v>4</v>
      </c>
      <c r="D444" s="137" t="s">
        <v>97</v>
      </c>
      <c r="E444" s="138">
        <v>0</v>
      </c>
      <c r="F444" s="139">
        <v>10906.26</v>
      </c>
      <c r="G444" s="107">
        <v>9304.2999999999993</v>
      </c>
      <c r="H444" s="103">
        <f t="shared" si="6"/>
        <v>85.311555015193093</v>
      </c>
    </row>
    <row r="445" spans="1:8" ht="34.5">
      <c r="A445" s="135" t="s">
        <v>475</v>
      </c>
      <c r="B445" s="136">
        <v>8</v>
      </c>
      <c r="C445" s="136">
        <v>4</v>
      </c>
      <c r="D445" s="137" t="s">
        <v>480</v>
      </c>
      <c r="E445" s="138">
        <v>0</v>
      </c>
      <c r="F445" s="139">
        <v>10906.26</v>
      </c>
      <c r="G445" s="107">
        <v>9304.2999999999993</v>
      </c>
      <c r="H445" s="103">
        <f t="shared" si="6"/>
        <v>85.311555015193093</v>
      </c>
    </row>
    <row r="446" spans="1:8" ht="23.25">
      <c r="A446" s="135" t="s">
        <v>89</v>
      </c>
      <c r="B446" s="136">
        <v>8</v>
      </c>
      <c r="C446" s="136">
        <v>4</v>
      </c>
      <c r="D446" s="137" t="s">
        <v>480</v>
      </c>
      <c r="E446" s="138" t="s">
        <v>88</v>
      </c>
      <c r="F446" s="139">
        <v>6128.94</v>
      </c>
      <c r="G446" s="107">
        <v>6128.94</v>
      </c>
      <c r="H446" s="103">
        <f t="shared" si="6"/>
        <v>100</v>
      </c>
    </row>
    <row r="447" spans="1:8" ht="23.25">
      <c r="A447" s="135" t="s">
        <v>121</v>
      </c>
      <c r="B447" s="136">
        <v>8</v>
      </c>
      <c r="C447" s="136">
        <v>4</v>
      </c>
      <c r="D447" s="137" t="s">
        <v>480</v>
      </c>
      <c r="E447" s="138" t="s">
        <v>120</v>
      </c>
      <c r="F447" s="139">
        <v>54.58</v>
      </c>
      <c r="G447" s="107">
        <v>54.58</v>
      </c>
      <c r="H447" s="103">
        <f t="shared" si="6"/>
        <v>100</v>
      </c>
    </row>
    <row r="448" spans="1:8" ht="23.25">
      <c r="A448" s="135" t="s">
        <v>573</v>
      </c>
      <c r="B448" s="136">
        <v>8</v>
      </c>
      <c r="C448" s="136">
        <v>4</v>
      </c>
      <c r="D448" s="137" t="s">
        <v>480</v>
      </c>
      <c r="E448" s="138" t="s">
        <v>574</v>
      </c>
      <c r="F448" s="139">
        <v>4219.3999999999996</v>
      </c>
      <c r="G448" s="107">
        <v>2617.44</v>
      </c>
      <c r="H448" s="103">
        <f t="shared" si="6"/>
        <v>62.033464473621848</v>
      </c>
    </row>
    <row r="449" spans="1:8" ht="23.25">
      <c r="A449" s="135" t="s">
        <v>33</v>
      </c>
      <c r="B449" s="136">
        <v>8</v>
      </c>
      <c r="C449" s="136">
        <v>4</v>
      </c>
      <c r="D449" s="137" t="s">
        <v>480</v>
      </c>
      <c r="E449" s="138" t="s">
        <v>32</v>
      </c>
      <c r="F449" s="139">
        <v>14.8</v>
      </c>
      <c r="G449" s="107">
        <v>14.8</v>
      </c>
      <c r="H449" s="103">
        <f t="shared" si="6"/>
        <v>100</v>
      </c>
    </row>
    <row r="450" spans="1:8" ht="23.25">
      <c r="A450" s="135" t="s">
        <v>12</v>
      </c>
      <c r="B450" s="136">
        <v>8</v>
      </c>
      <c r="C450" s="136">
        <v>4</v>
      </c>
      <c r="D450" s="137" t="s">
        <v>480</v>
      </c>
      <c r="E450" s="138" t="s">
        <v>10</v>
      </c>
      <c r="F450" s="139">
        <v>330.82</v>
      </c>
      <c r="G450" s="107">
        <v>330.82</v>
      </c>
      <c r="H450" s="103">
        <f t="shared" si="6"/>
        <v>100</v>
      </c>
    </row>
    <row r="451" spans="1:8" ht="57">
      <c r="A451" s="135" t="s">
        <v>23</v>
      </c>
      <c r="B451" s="136">
        <v>8</v>
      </c>
      <c r="C451" s="136">
        <v>4</v>
      </c>
      <c r="D451" s="137" t="s">
        <v>480</v>
      </c>
      <c r="E451" s="138" t="s">
        <v>22</v>
      </c>
      <c r="F451" s="139">
        <v>12.62</v>
      </c>
      <c r="G451" s="107">
        <v>12.62</v>
      </c>
      <c r="H451" s="103">
        <f t="shared" si="6"/>
        <v>100</v>
      </c>
    </row>
    <row r="452" spans="1:8">
      <c r="A452" s="135" t="s">
        <v>21</v>
      </c>
      <c r="B452" s="136">
        <v>8</v>
      </c>
      <c r="C452" s="136">
        <v>4</v>
      </c>
      <c r="D452" s="137" t="s">
        <v>480</v>
      </c>
      <c r="E452" s="138" t="s">
        <v>20</v>
      </c>
      <c r="F452" s="139">
        <v>4.5</v>
      </c>
      <c r="G452" s="107">
        <v>4.5</v>
      </c>
      <c r="H452" s="103">
        <f t="shared" si="6"/>
        <v>100</v>
      </c>
    </row>
    <row r="453" spans="1:8">
      <c r="A453" s="135" t="s">
        <v>87</v>
      </c>
      <c r="B453" s="136">
        <v>8</v>
      </c>
      <c r="C453" s="136">
        <v>4</v>
      </c>
      <c r="D453" s="137" t="s">
        <v>480</v>
      </c>
      <c r="E453" s="138" t="s">
        <v>86</v>
      </c>
      <c r="F453" s="139">
        <v>140.6</v>
      </c>
      <c r="G453" s="107">
        <v>140.6</v>
      </c>
      <c r="H453" s="103">
        <f t="shared" si="6"/>
        <v>100</v>
      </c>
    </row>
    <row r="454" spans="1:8" ht="23.25">
      <c r="A454" s="135" t="s">
        <v>469</v>
      </c>
      <c r="B454" s="136">
        <v>8</v>
      </c>
      <c r="C454" s="136">
        <v>4</v>
      </c>
      <c r="D454" s="137" t="s">
        <v>28</v>
      </c>
      <c r="E454" s="138">
        <v>0</v>
      </c>
      <c r="F454" s="139">
        <v>883.59</v>
      </c>
      <c r="G454" s="107">
        <v>527.19000000000005</v>
      </c>
      <c r="H454" s="103">
        <f t="shared" si="6"/>
        <v>59.664550300478737</v>
      </c>
    </row>
    <row r="455" spans="1:8">
      <c r="A455" s="135" t="s">
        <v>568</v>
      </c>
      <c r="B455" s="136">
        <v>8</v>
      </c>
      <c r="C455" s="136">
        <v>4</v>
      </c>
      <c r="D455" s="137" t="s">
        <v>28</v>
      </c>
      <c r="E455" s="138" t="s">
        <v>569</v>
      </c>
      <c r="F455" s="139">
        <v>248.83</v>
      </c>
      <c r="G455" s="107">
        <v>248.83</v>
      </c>
      <c r="H455" s="103">
        <f t="shared" si="6"/>
        <v>100</v>
      </c>
    </row>
    <row r="456" spans="1:8" ht="23.25">
      <c r="A456" s="135" t="s">
        <v>27</v>
      </c>
      <c r="B456" s="136">
        <v>8</v>
      </c>
      <c r="C456" s="136">
        <v>4</v>
      </c>
      <c r="D456" s="137" t="s">
        <v>28</v>
      </c>
      <c r="E456" s="138" t="s">
        <v>26</v>
      </c>
      <c r="F456" s="139">
        <v>1.5</v>
      </c>
      <c r="G456" s="107">
        <v>1.5</v>
      </c>
      <c r="H456" s="103">
        <f t="shared" si="6"/>
        <v>100</v>
      </c>
    </row>
    <row r="457" spans="1:8" ht="34.5">
      <c r="A457" s="135" t="s">
        <v>570</v>
      </c>
      <c r="B457" s="136">
        <v>8</v>
      </c>
      <c r="C457" s="136">
        <v>4</v>
      </c>
      <c r="D457" s="137" t="s">
        <v>28</v>
      </c>
      <c r="E457" s="138" t="s">
        <v>571</v>
      </c>
      <c r="F457" s="139">
        <v>618.26</v>
      </c>
      <c r="G457" s="107">
        <v>261.86</v>
      </c>
      <c r="H457" s="103">
        <f t="shared" si="6"/>
        <v>42.354349302882284</v>
      </c>
    </row>
    <row r="458" spans="1:8" ht="23.25">
      <c r="A458" s="135" t="s">
        <v>12</v>
      </c>
      <c r="B458" s="136">
        <v>8</v>
      </c>
      <c r="C458" s="136">
        <v>4</v>
      </c>
      <c r="D458" s="137" t="s">
        <v>28</v>
      </c>
      <c r="E458" s="138" t="s">
        <v>10</v>
      </c>
      <c r="F458" s="139">
        <v>15</v>
      </c>
      <c r="G458" s="107">
        <v>15</v>
      </c>
      <c r="H458" s="103">
        <f t="shared" si="6"/>
        <v>100</v>
      </c>
    </row>
    <row r="459" spans="1:8">
      <c r="A459" s="135" t="s">
        <v>616</v>
      </c>
      <c r="B459" s="136">
        <v>10</v>
      </c>
      <c r="C459" s="136">
        <v>0</v>
      </c>
      <c r="D459" s="137">
        <v>0</v>
      </c>
      <c r="E459" s="138">
        <v>0</v>
      </c>
      <c r="F459" s="139">
        <v>494271.46</v>
      </c>
      <c r="G459" s="107">
        <v>487054.36</v>
      </c>
      <c r="H459" s="103">
        <f t="shared" si="6"/>
        <v>98.539850955586218</v>
      </c>
    </row>
    <row r="460" spans="1:8">
      <c r="A460" s="135" t="s">
        <v>96</v>
      </c>
      <c r="B460" s="136">
        <v>10</v>
      </c>
      <c r="C460" s="136">
        <v>1</v>
      </c>
      <c r="D460" s="137">
        <v>0</v>
      </c>
      <c r="E460" s="138">
        <v>0</v>
      </c>
      <c r="F460" s="139">
        <v>1745.81</v>
      </c>
      <c r="G460" s="107">
        <v>1745.8</v>
      </c>
      <c r="H460" s="103">
        <f t="shared" ref="H460:H523" si="7">G460/F460*100</f>
        <v>99.999427199981668</v>
      </c>
    </row>
    <row r="461" spans="1:8" ht="23.25">
      <c r="A461" s="135" t="s">
        <v>38</v>
      </c>
      <c r="B461" s="136">
        <v>10</v>
      </c>
      <c r="C461" s="136">
        <v>1</v>
      </c>
      <c r="D461" s="137" t="s">
        <v>37</v>
      </c>
      <c r="E461" s="138">
        <v>0</v>
      </c>
      <c r="F461" s="139">
        <v>1745.81</v>
      </c>
      <c r="G461" s="107">
        <v>1745.8</v>
      </c>
      <c r="H461" s="103">
        <f t="shared" si="7"/>
        <v>99.999427199981668</v>
      </c>
    </row>
    <row r="462" spans="1:8" ht="23.25">
      <c r="A462" s="135" t="s">
        <v>78</v>
      </c>
      <c r="B462" s="136">
        <v>10</v>
      </c>
      <c r="C462" s="136">
        <v>1</v>
      </c>
      <c r="D462" s="137" t="s">
        <v>77</v>
      </c>
      <c r="E462" s="138">
        <v>0</v>
      </c>
      <c r="F462" s="139">
        <v>1745.81</v>
      </c>
      <c r="G462" s="107">
        <v>1745.8</v>
      </c>
      <c r="H462" s="103">
        <f t="shared" si="7"/>
        <v>99.999427199981668</v>
      </c>
    </row>
    <row r="463" spans="1:8" ht="23.25">
      <c r="A463" s="135" t="s">
        <v>95</v>
      </c>
      <c r="B463" s="136">
        <v>10</v>
      </c>
      <c r="C463" s="136">
        <v>1</v>
      </c>
      <c r="D463" s="137" t="s">
        <v>93</v>
      </c>
      <c r="E463" s="138">
        <v>0</v>
      </c>
      <c r="F463" s="139">
        <v>1745.81</v>
      </c>
      <c r="G463" s="107">
        <v>1745.8</v>
      </c>
      <c r="H463" s="103">
        <f t="shared" si="7"/>
        <v>99.999427199981668</v>
      </c>
    </row>
    <row r="464" spans="1:8" ht="23.25">
      <c r="A464" s="135" t="s">
        <v>12</v>
      </c>
      <c r="B464" s="136">
        <v>10</v>
      </c>
      <c r="C464" s="136">
        <v>1</v>
      </c>
      <c r="D464" s="137" t="s">
        <v>93</v>
      </c>
      <c r="E464" s="138" t="s">
        <v>10</v>
      </c>
      <c r="F464" s="139">
        <v>9.3000000000000007</v>
      </c>
      <c r="G464" s="107">
        <v>9.3000000000000007</v>
      </c>
      <c r="H464" s="103">
        <f t="shared" si="7"/>
        <v>100</v>
      </c>
    </row>
    <row r="465" spans="1:8">
      <c r="A465" s="135" t="s">
        <v>94</v>
      </c>
      <c r="B465" s="136">
        <v>10</v>
      </c>
      <c r="C465" s="136">
        <v>1</v>
      </c>
      <c r="D465" s="137" t="s">
        <v>93</v>
      </c>
      <c r="E465" s="138" t="s">
        <v>92</v>
      </c>
      <c r="F465" s="139">
        <v>1736.51</v>
      </c>
      <c r="G465" s="107">
        <v>1736.5</v>
      </c>
      <c r="H465" s="103">
        <f t="shared" si="7"/>
        <v>99.999424132311361</v>
      </c>
    </row>
    <row r="466" spans="1:8">
      <c r="A466" s="135" t="s">
        <v>91</v>
      </c>
      <c r="B466" s="136">
        <v>10</v>
      </c>
      <c r="C466" s="136">
        <v>2</v>
      </c>
      <c r="D466" s="137">
        <v>0</v>
      </c>
      <c r="E466" s="138">
        <v>0</v>
      </c>
      <c r="F466" s="139">
        <v>9133.15</v>
      </c>
      <c r="G466" s="107">
        <v>7769.04</v>
      </c>
      <c r="H466" s="103">
        <f t="shared" si="7"/>
        <v>85.064189244674623</v>
      </c>
    </row>
    <row r="467" spans="1:8" ht="34.5">
      <c r="A467" s="135" t="s">
        <v>483</v>
      </c>
      <c r="B467" s="136">
        <v>10</v>
      </c>
      <c r="C467" s="136">
        <v>2</v>
      </c>
      <c r="D467" s="137" t="s">
        <v>90</v>
      </c>
      <c r="E467" s="138">
        <v>0</v>
      </c>
      <c r="F467" s="139">
        <v>9133.15</v>
      </c>
      <c r="G467" s="107">
        <v>7769.04</v>
      </c>
      <c r="H467" s="103">
        <f t="shared" si="7"/>
        <v>85.064189244674623</v>
      </c>
    </row>
    <row r="468" spans="1:8" ht="23.25">
      <c r="A468" s="135" t="s">
        <v>89</v>
      </c>
      <c r="B468" s="136">
        <v>10</v>
      </c>
      <c r="C468" s="136">
        <v>2</v>
      </c>
      <c r="D468" s="137" t="s">
        <v>90</v>
      </c>
      <c r="E468" s="138" t="s">
        <v>88</v>
      </c>
      <c r="F468" s="139">
        <v>4865.37</v>
      </c>
      <c r="G468" s="107">
        <v>4818</v>
      </c>
      <c r="H468" s="103">
        <f t="shared" si="7"/>
        <v>99.026384427083656</v>
      </c>
    </row>
    <row r="469" spans="1:8" ht="23.25">
      <c r="A469" s="135" t="s">
        <v>573</v>
      </c>
      <c r="B469" s="136">
        <v>10</v>
      </c>
      <c r="C469" s="136">
        <v>2</v>
      </c>
      <c r="D469" s="137" t="s">
        <v>90</v>
      </c>
      <c r="E469" s="138" t="s">
        <v>574</v>
      </c>
      <c r="F469" s="139">
        <v>2987.27</v>
      </c>
      <c r="G469" s="107">
        <v>1831.44</v>
      </c>
      <c r="H469" s="103">
        <f t="shared" si="7"/>
        <v>61.308150920405588</v>
      </c>
    </row>
    <row r="470" spans="1:8" ht="23.25">
      <c r="A470" s="135" t="s">
        <v>33</v>
      </c>
      <c r="B470" s="136">
        <v>10</v>
      </c>
      <c r="C470" s="136">
        <v>2</v>
      </c>
      <c r="D470" s="137" t="s">
        <v>90</v>
      </c>
      <c r="E470" s="138" t="s">
        <v>32</v>
      </c>
      <c r="F470" s="139">
        <v>32.520000000000003</v>
      </c>
      <c r="G470" s="107">
        <v>32.520000000000003</v>
      </c>
      <c r="H470" s="103">
        <f t="shared" si="7"/>
        <v>100</v>
      </c>
    </row>
    <row r="471" spans="1:8" ht="23.25">
      <c r="A471" s="135" t="s">
        <v>12</v>
      </c>
      <c r="B471" s="136">
        <v>10</v>
      </c>
      <c r="C471" s="136">
        <v>2</v>
      </c>
      <c r="D471" s="137" t="s">
        <v>90</v>
      </c>
      <c r="E471" s="138" t="s">
        <v>10</v>
      </c>
      <c r="F471" s="139">
        <v>1019.03</v>
      </c>
      <c r="G471" s="107">
        <v>872.07</v>
      </c>
      <c r="H471" s="103">
        <f t="shared" si="7"/>
        <v>85.578442244094873</v>
      </c>
    </row>
    <row r="472" spans="1:8" ht="57">
      <c r="A472" s="135" t="s">
        <v>23</v>
      </c>
      <c r="B472" s="136">
        <v>10</v>
      </c>
      <c r="C472" s="136">
        <v>2</v>
      </c>
      <c r="D472" s="137" t="s">
        <v>90</v>
      </c>
      <c r="E472" s="138" t="s">
        <v>22</v>
      </c>
      <c r="F472" s="139">
        <v>14.85</v>
      </c>
      <c r="G472" s="107">
        <v>14.85</v>
      </c>
      <c r="H472" s="103">
        <f t="shared" si="7"/>
        <v>100</v>
      </c>
    </row>
    <row r="473" spans="1:8">
      <c r="A473" s="135" t="s">
        <v>31</v>
      </c>
      <c r="B473" s="136">
        <v>10</v>
      </c>
      <c r="C473" s="136">
        <v>2</v>
      </c>
      <c r="D473" s="137" t="s">
        <v>90</v>
      </c>
      <c r="E473" s="138" t="s">
        <v>30</v>
      </c>
      <c r="F473" s="139">
        <v>18.97</v>
      </c>
      <c r="G473" s="107">
        <v>5.0199999999999996</v>
      </c>
      <c r="H473" s="103">
        <f t="shared" si="7"/>
        <v>26.462836056931998</v>
      </c>
    </row>
    <row r="474" spans="1:8">
      <c r="A474" s="135" t="s">
        <v>21</v>
      </c>
      <c r="B474" s="136">
        <v>10</v>
      </c>
      <c r="C474" s="136">
        <v>2</v>
      </c>
      <c r="D474" s="137" t="s">
        <v>90</v>
      </c>
      <c r="E474" s="138" t="s">
        <v>20</v>
      </c>
      <c r="F474" s="139">
        <v>20.11</v>
      </c>
      <c r="G474" s="107">
        <v>20.11</v>
      </c>
      <c r="H474" s="103">
        <f t="shared" si="7"/>
        <v>100</v>
      </c>
    </row>
    <row r="475" spans="1:8">
      <c r="A475" s="135" t="s">
        <v>87</v>
      </c>
      <c r="B475" s="136">
        <v>10</v>
      </c>
      <c r="C475" s="136">
        <v>2</v>
      </c>
      <c r="D475" s="137" t="s">
        <v>90</v>
      </c>
      <c r="E475" s="138" t="s">
        <v>86</v>
      </c>
      <c r="F475" s="139">
        <v>175.03</v>
      </c>
      <c r="G475" s="107">
        <v>175.03</v>
      </c>
      <c r="H475" s="103">
        <f t="shared" si="7"/>
        <v>100</v>
      </c>
    </row>
    <row r="476" spans="1:8">
      <c r="A476" s="135" t="s">
        <v>85</v>
      </c>
      <c r="B476" s="136">
        <v>10</v>
      </c>
      <c r="C476" s="136">
        <v>3</v>
      </c>
      <c r="D476" s="137">
        <v>0</v>
      </c>
      <c r="E476" s="138">
        <v>0</v>
      </c>
      <c r="F476" s="139">
        <v>432056.65</v>
      </c>
      <c r="G476" s="107">
        <v>427217.79</v>
      </c>
      <c r="H476" s="103">
        <f t="shared" si="7"/>
        <v>98.880040383593197</v>
      </c>
    </row>
    <row r="477" spans="1:8" ht="23.25">
      <c r="A477" s="135" t="s">
        <v>84</v>
      </c>
      <c r="B477" s="136">
        <v>10</v>
      </c>
      <c r="C477" s="136">
        <v>3</v>
      </c>
      <c r="D477" s="137" t="s">
        <v>83</v>
      </c>
      <c r="E477" s="138">
        <v>0</v>
      </c>
      <c r="F477" s="139">
        <v>39.44</v>
      </c>
      <c r="G477" s="107">
        <v>39.44</v>
      </c>
      <c r="H477" s="103">
        <f t="shared" si="7"/>
        <v>100</v>
      </c>
    </row>
    <row r="478" spans="1:8" ht="23.25">
      <c r="A478" s="135" t="s">
        <v>82</v>
      </c>
      <c r="B478" s="136">
        <v>10</v>
      </c>
      <c r="C478" s="136">
        <v>3</v>
      </c>
      <c r="D478" s="137" t="s">
        <v>81</v>
      </c>
      <c r="E478" s="138">
        <v>0</v>
      </c>
      <c r="F478" s="139">
        <v>39.44</v>
      </c>
      <c r="G478" s="107">
        <v>39.44</v>
      </c>
      <c r="H478" s="103">
        <f t="shared" si="7"/>
        <v>100</v>
      </c>
    </row>
    <row r="479" spans="1:8" ht="23.25">
      <c r="A479" s="135" t="s">
        <v>80</v>
      </c>
      <c r="B479" s="136">
        <v>10</v>
      </c>
      <c r="C479" s="136">
        <v>3</v>
      </c>
      <c r="D479" s="137" t="s">
        <v>79</v>
      </c>
      <c r="E479" s="138">
        <v>0</v>
      </c>
      <c r="F479" s="139">
        <v>39.44</v>
      </c>
      <c r="G479" s="107">
        <v>39.44</v>
      </c>
      <c r="H479" s="103">
        <f t="shared" si="7"/>
        <v>100</v>
      </c>
    </row>
    <row r="480" spans="1:8" ht="23.25">
      <c r="A480" s="135" t="s">
        <v>12</v>
      </c>
      <c r="B480" s="136">
        <v>10</v>
      </c>
      <c r="C480" s="136">
        <v>3</v>
      </c>
      <c r="D480" s="137" t="s">
        <v>79</v>
      </c>
      <c r="E480" s="138" t="s">
        <v>10</v>
      </c>
      <c r="F480" s="139">
        <v>39.44</v>
      </c>
      <c r="G480" s="107">
        <v>39.44</v>
      </c>
      <c r="H480" s="103">
        <f t="shared" si="7"/>
        <v>100</v>
      </c>
    </row>
    <row r="481" spans="1:8" ht="23.25">
      <c r="A481" s="135" t="s">
        <v>38</v>
      </c>
      <c r="B481" s="136">
        <v>10</v>
      </c>
      <c r="C481" s="136">
        <v>3</v>
      </c>
      <c r="D481" s="137" t="s">
        <v>37</v>
      </c>
      <c r="E481" s="138">
        <v>0</v>
      </c>
      <c r="F481" s="139">
        <v>431643.39</v>
      </c>
      <c r="G481" s="107">
        <v>426804.53</v>
      </c>
      <c r="H481" s="103">
        <f t="shared" si="7"/>
        <v>98.878968122273349</v>
      </c>
    </row>
    <row r="482" spans="1:8" ht="23.25">
      <c r="A482" s="135" t="s">
        <v>78</v>
      </c>
      <c r="B482" s="136">
        <v>10</v>
      </c>
      <c r="C482" s="136">
        <v>3</v>
      </c>
      <c r="D482" s="137" t="s">
        <v>77</v>
      </c>
      <c r="E482" s="138">
        <v>0</v>
      </c>
      <c r="F482" s="139">
        <v>242084.1</v>
      </c>
      <c r="G482" s="107">
        <v>237245.24</v>
      </c>
      <c r="H482" s="103">
        <f t="shared" si="7"/>
        <v>98.001165710593952</v>
      </c>
    </row>
    <row r="483" spans="1:8">
      <c r="A483" s="135" t="s">
        <v>76</v>
      </c>
      <c r="B483" s="136">
        <v>10</v>
      </c>
      <c r="C483" s="136">
        <v>3</v>
      </c>
      <c r="D483" s="137" t="s">
        <v>72</v>
      </c>
      <c r="E483" s="138">
        <v>0</v>
      </c>
      <c r="F483" s="139">
        <v>8500</v>
      </c>
      <c r="G483" s="107">
        <v>8500</v>
      </c>
      <c r="H483" s="103">
        <f t="shared" si="7"/>
        <v>100</v>
      </c>
    </row>
    <row r="484" spans="1:8">
      <c r="A484" s="135" t="s">
        <v>75</v>
      </c>
      <c r="B484" s="136">
        <v>10</v>
      </c>
      <c r="C484" s="136">
        <v>3</v>
      </c>
      <c r="D484" s="137" t="s">
        <v>72</v>
      </c>
      <c r="E484" s="138" t="s">
        <v>74</v>
      </c>
      <c r="F484" s="139">
        <v>8500</v>
      </c>
      <c r="G484" s="107">
        <v>8500</v>
      </c>
      <c r="H484" s="103">
        <f t="shared" si="7"/>
        <v>100</v>
      </c>
    </row>
    <row r="485" spans="1:8" ht="23.25">
      <c r="A485" s="135" t="s">
        <v>70</v>
      </c>
      <c r="B485" s="136">
        <v>10</v>
      </c>
      <c r="C485" s="136">
        <v>3</v>
      </c>
      <c r="D485" s="137" t="s">
        <v>69</v>
      </c>
      <c r="E485" s="138">
        <v>0</v>
      </c>
      <c r="F485" s="139">
        <v>608.97</v>
      </c>
      <c r="G485" s="107">
        <v>608.97</v>
      </c>
      <c r="H485" s="103">
        <f t="shared" si="7"/>
        <v>100</v>
      </c>
    </row>
    <row r="486" spans="1:8" ht="23.25">
      <c r="A486" s="135" t="s">
        <v>12</v>
      </c>
      <c r="B486" s="136">
        <v>10</v>
      </c>
      <c r="C486" s="136">
        <v>3</v>
      </c>
      <c r="D486" s="137" t="s">
        <v>69</v>
      </c>
      <c r="E486" s="138" t="s">
        <v>10</v>
      </c>
      <c r="F486" s="139">
        <v>308.97000000000003</v>
      </c>
      <c r="G486" s="107">
        <v>308.97000000000003</v>
      </c>
      <c r="H486" s="103">
        <f t="shared" si="7"/>
        <v>100</v>
      </c>
    </row>
    <row r="487" spans="1:8" ht="23.25">
      <c r="A487" s="135" t="s">
        <v>25</v>
      </c>
      <c r="B487" s="136">
        <v>10</v>
      </c>
      <c r="C487" s="136">
        <v>3</v>
      </c>
      <c r="D487" s="137" t="s">
        <v>69</v>
      </c>
      <c r="E487" s="138" t="s">
        <v>24</v>
      </c>
      <c r="F487" s="139">
        <v>300</v>
      </c>
      <c r="G487" s="107">
        <v>300</v>
      </c>
      <c r="H487" s="103">
        <f t="shared" si="7"/>
        <v>100</v>
      </c>
    </row>
    <row r="488" spans="1:8">
      <c r="A488" s="135" t="s">
        <v>68</v>
      </c>
      <c r="B488" s="136">
        <v>10</v>
      </c>
      <c r="C488" s="136">
        <v>3</v>
      </c>
      <c r="D488" s="137" t="s">
        <v>67</v>
      </c>
      <c r="E488" s="138">
        <v>0</v>
      </c>
      <c r="F488" s="139">
        <v>720.41</v>
      </c>
      <c r="G488" s="107">
        <v>720.41</v>
      </c>
      <c r="H488" s="103">
        <f t="shared" si="7"/>
        <v>100</v>
      </c>
    </row>
    <row r="489" spans="1:8" ht="23.25">
      <c r="A489" s="135" t="s">
        <v>12</v>
      </c>
      <c r="B489" s="136">
        <v>10</v>
      </c>
      <c r="C489" s="136">
        <v>3</v>
      </c>
      <c r="D489" s="137" t="s">
        <v>67</v>
      </c>
      <c r="E489" s="138" t="s">
        <v>10</v>
      </c>
      <c r="F489" s="139">
        <v>2.89</v>
      </c>
      <c r="G489" s="107">
        <v>2.89</v>
      </c>
      <c r="H489" s="103">
        <f t="shared" si="7"/>
        <v>100</v>
      </c>
    </row>
    <row r="490" spans="1:8" ht="23.25">
      <c r="A490" s="135" t="s">
        <v>25</v>
      </c>
      <c r="B490" s="136">
        <v>10</v>
      </c>
      <c r="C490" s="136">
        <v>3</v>
      </c>
      <c r="D490" s="137" t="s">
        <v>67</v>
      </c>
      <c r="E490" s="138" t="s">
        <v>24</v>
      </c>
      <c r="F490" s="139">
        <v>717.52</v>
      </c>
      <c r="G490" s="107">
        <v>717.52</v>
      </c>
      <c r="H490" s="103">
        <f t="shared" si="7"/>
        <v>100</v>
      </c>
    </row>
    <row r="491" spans="1:8" ht="23.25">
      <c r="A491" s="135" t="s">
        <v>66</v>
      </c>
      <c r="B491" s="136">
        <v>10</v>
      </c>
      <c r="C491" s="136">
        <v>3</v>
      </c>
      <c r="D491" s="137" t="s">
        <v>65</v>
      </c>
      <c r="E491" s="138">
        <v>0</v>
      </c>
      <c r="F491" s="139">
        <v>79345.5</v>
      </c>
      <c r="G491" s="107">
        <v>74993.56</v>
      </c>
      <c r="H491" s="103">
        <f t="shared" si="7"/>
        <v>94.515202500456866</v>
      </c>
    </row>
    <row r="492" spans="1:8" ht="23.25">
      <c r="A492" s="135" t="s">
        <v>12</v>
      </c>
      <c r="B492" s="136">
        <v>10</v>
      </c>
      <c r="C492" s="136">
        <v>3</v>
      </c>
      <c r="D492" s="137" t="s">
        <v>65</v>
      </c>
      <c r="E492" s="138" t="s">
        <v>10</v>
      </c>
      <c r="F492" s="139">
        <v>436.61</v>
      </c>
      <c r="G492" s="107">
        <v>435.99</v>
      </c>
      <c r="H492" s="103">
        <f t="shared" si="7"/>
        <v>99.857996839284496</v>
      </c>
    </row>
    <row r="493" spans="1:8" ht="23.25">
      <c r="A493" s="135" t="s">
        <v>25</v>
      </c>
      <c r="B493" s="136">
        <v>10</v>
      </c>
      <c r="C493" s="136">
        <v>3</v>
      </c>
      <c r="D493" s="137" t="s">
        <v>65</v>
      </c>
      <c r="E493" s="138" t="s">
        <v>24</v>
      </c>
      <c r="F493" s="139">
        <v>78908.89</v>
      </c>
      <c r="G493" s="107">
        <v>74557.570000000007</v>
      </c>
      <c r="H493" s="103">
        <f t="shared" si="7"/>
        <v>94.485640337863089</v>
      </c>
    </row>
    <row r="494" spans="1:8" ht="23.25">
      <c r="A494" s="135" t="s">
        <v>64</v>
      </c>
      <c r="B494" s="136">
        <v>10</v>
      </c>
      <c r="C494" s="136">
        <v>3</v>
      </c>
      <c r="D494" s="137" t="s">
        <v>63</v>
      </c>
      <c r="E494" s="138">
        <v>0</v>
      </c>
      <c r="F494" s="139">
        <v>93443.3</v>
      </c>
      <c r="G494" s="107">
        <v>93443.3</v>
      </c>
      <c r="H494" s="103">
        <f t="shared" si="7"/>
        <v>100</v>
      </c>
    </row>
    <row r="495" spans="1:8" ht="23.25">
      <c r="A495" s="135" t="s">
        <v>12</v>
      </c>
      <c r="B495" s="136">
        <v>10</v>
      </c>
      <c r="C495" s="136">
        <v>3</v>
      </c>
      <c r="D495" s="137" t="s">
        <v>63</v>
      </c>
      <c r="E495" s="138" t="s">
        <v>10</v>
      </c>
      <c r="F495" s="139">
        <v>459.33</v>
      </c>
      <c r="G495" s="107">
        <v>459.33</v>
      </c>
      <c r="H495" s="103">
        <f t="shared" si="7"/>
        <v>100</v>
      </c>
    </row>
    <row r="496" spans="1:8" ht="23.25">
      <c r="A496" s="135" t="s">
        <v>25</v>
      </c>
      <c r="B496" s="136">
        <v>10</v>
      </c>
      <c r="C496" s="136">
        <v>3</v>
      </c>
      <c r="D496" s="137" t="s">
        <v>63</v>
      </c>
      <c r="E496" s="138" t="s">
        <v>24</v>
      </c>
      <c r="F496" s="139">
        <v>92983.97</v>
      </c>
      <c r="G496" s="107">
        <v>92983.97</v>
      </c>
      <c r="H496" s="103"/>
    </row>
    <row r="497" spans="1:8" ht="23.25">
      <c r="A497" s="135" t="s">
        <v>62</v>
      </c>
      <c r="B497" s="136">
        <v>10</v>
      </c>
      <c r="C497" s="136">
        <v>3</v>
      </c>
      <c r="D497" s="137" t="s">
        <v>61</v>
      </c>
      <c r="E497" s="138">
        <v>0</v>
      </c>
      <c r="F497" s="139">
        <v>54804.5</v>
      </c>
      <c r="G497" s="107">
        <v>54449.97</v>
      </c>
      <c r="H497" s="103"/>
    </row>
    <row r="498" spans="1:8" ht="23.25">
      <c r="A498" s="135" t="s">
        <v>12</v>
      </c>
      <c r="B498" s="136">
        <v>10</v>
      </c>
      <c r="C498" s="136">
        <v>3</v>
      </c>
      <c r="D498" s="137" t="s">
        <v>61</v>
      </c>
      <c r="E498" s="138" t="s">
        <v>10</v>
      </c>
      <c r="F498" s="139">
        <v>514.11</v>
      </c>
      <c r="G498" s="107">
        <v>435.02</v>
      </c>
      <c r="H498" s="103"/>
    </row>
    <row r="499" spans="1:8" ht="23.25">
      <c r="A499" s="135" t="s">
        <v>25</v>
      </c>
      <c r="B499" s="136">
        <v>10</v>
      </c>
      <c r="C499" s="136">
        <v>3</v>
      </c>
      <c r="D499" s="137" t="s">
        <v>61</v>
      </c>
      <c r="E499" s="138" t="s">
        <v>24</v>
      </c>
      <c r="F499" s="139">
        <v>54290.39</v>
      </c>
      <c r="G499" s="107">
        <v>54014.95</v>
      </c>
      <c r="H499" s="103"/>
    </row>
    <row r="500" spans="1:8" ht="34.5">
      <c r="A500" s="135" t="s">
        <v>60</v>
      </c>
      <c r="B500" s="136">
        <v>10</v>
      </c>
      <c r="C500" s="136">
        <v>3</v>
      </c>
      <c r="D500" s="137" t="s">
        <v>59</v>
      </c>
      <c r="E500" s="138">
        <v>0</v>
      </c>
      <c r="F500" s="139">
        <v>862.7</v>
      </c>
      <c r="G500" s="107">
        <v>849.96</v>
      </c>
      <c r="H500" s="103">
        <f t="shared" si="7"/>
        <v>98.523240987597077</v>
      </c>
    </row>
    <row r="501" spans="1:8" ht="23.25">
      <c r="A501" s="135" t="s">
        <v>12</v>
      </c>
      <c r="B501" s="136">
        <v>10</v>
      </c>
      <c r="C501" s="136">
        <v>3</v>
      </c>
      <c r="D501" s="137" t="s">
        <v>59</v>
      </c>
      <c r="E501" s="138" t="s">
        <v>10</v>
      </c>
      <c r="F501" s="139">
        <v>11.9</v>
      </c>
      <c r="G501" s="107">
        <v>8.5299999999999994</v>
      </c>
      <c r="H501" s="103">
        <f t="shared" si="7"/>
        <v>71.680672268907557</v>
      </c>
    </row>
    <row r="502" spans="1:8" ht="23.25">
      <c r="A502" s="135" t="s">
        <v>25</v>
      </c>
      <c r="B502" s="136">
        <v>10</v>
      </c>
      <c r="C502" s="136">
        <v>3</v>
      </c>
      <c r="D502" s="137" t="s">
        <v>59</v>
      </c>
      <c r="E502" s="138" t="s">
        <v>24</v>
      </c>
      <c r="F502" s="139">
        <v>850.8</v>
      </c>
      <c r="G502" s="107">
        <v>841.43</v>
      </c>
      <c r="H502" s="103">
        <f t="shared" si="7"/>
        <v>98.898683591913496</v>
      </c>
    </row>
    <row r="503" spans="1:8" ht="23.25">
      <c r="A503" s="135" t="s">
        <v>58</v>
      </c>
      <c r="B503" s="136">
        <v>10</v>
      </c>
      <c r="C503" s="136">
        <v>3</v>
      </c>
      <c r="D503" s="137" t="s">
        <v>56</v>
      </c>
      <c r="E503" s="138">
        <v>0</v>
      </c>
      <c r="F503" s="139">
        <v>2186</v>
      </c>
      <c r="G503" s="107">
        <v>2185.9</v>
      </c>
      <c r="H503" s="103">
        <f t="shared" si="7"/>
        <v>99.995425434583723</v>
      </c>
    </row>
    <row r="504" spans="1:8" ht="23.25">
      <c r="A504" s="135" t="s">
        <v>57</v>
      </c>
      <c r="B504" s="136">
        <v>10</v>
      </c>
      <c r="C504" s="136">
        <v>3</v>
      </c>
      <c r="D504" s="137" t="s">
        <v>56</v>
      </c>
      <c r="E504" s="138" t="s">
        <v>55</v>
      </c>
      <c r="F504" s="139">
        <v>2186</v>
      </c>
      <c r="G504" s="107">
        <v>2185.9</v>
      </c>
      <c r="H504" s="103">
        <f t="shared" si="7"/>
        <v>99.995425434583723</v>
      </c>
    </row>
    <row r="505" spans="1:8" ht="23.25">
      <c r="A505" s="135" t="s">
        <v>54</v>
      </c>
      <c r="B505" s="136">
        <v>10</v>
      </c>
      <c r="C505" s="136">
        <v>3</v>
      </c>
      <c r="D505" s="137" t="s">
        <v>53</v>
      </c>
      <c r="E505" s="138">
        <v>0</v>
      </c>
      <c r="F505" s="139">
        <v>1185.2</v>
      </c>
      <c r="G505" s="107">
        <v>1065.6500000000001</v>
      </c>
      <c r="H505" s="103">
        <f t="shared" si="7"/>
        <v>89.913094836314556</v>
      </c>
    </row>
    <row r="506" spans="1:8" ht="23.25">
      <c r="A506" s="135" t="s">
        <v>25</v>
      </c>
      <c r="B506" s="136">
        <v>10</v>
      </c>
      <c r="C506" s="136">
        <v>3</v>
      </c>
      <c r="D506" s="137" t="s">
        <v>53</v>
      </c>
      <c r="E506" s="138" t="s">
        <v>24</v>
      </c>
      <c r="F506" s="139">
        <v>1185.2</v>
      </c>
      <c r="G506" s="107">
        <v>1065.6500000000001</v>
      </c>
      <c r="H506" s="103">
        <f t="shared" si="7"/>
        <v>89.913094836314556</v>
      </c>
    </row>
    <row r="507" spans="1:8" ht="23.25">
      <c r="A507" s="135" t="s">
        <v>683</v>
      </c>
      <c r="B507" s="136">
        <v>10</v>
      </c>
      <c r="C507" s="136">
        <v>3</v>
      </c>
      <c r="D507" s="137" t="s">
        <v>684</v>
      </c>
      <c r="E507" s="138">
        <v>0</v>
      </c>
      <c r="F507" s="139">
        <v>427.52</v>
      </c>
      <c r="G507" s="107">
        <v>427.52</v>
      </c>
      <c r="H507" s="103">
        <f t="shared" si="7"/>
        <v>100</v>
      </c>
    </row>
    <row r="508" spans="1:8" ht="23.25">
      <c r="A508" s="135" t="s">
        <v>12</v>
      </c>
      <c r="B508" s="136">
        <v>10</v>
      </c>
      <c r="C508" s="136">
        <v>3</v>
      </c>
      <c r="D508" s="137" t="s">
        <v>684</v>
      </c>
      <c r="E508" s="138" t="s">
        <v>10</v>
      </c>
      <c r="F508" s="139">
        <v>2.91</v>
      </c>
      <c r="G508" s="107">
        <v>2.91</v>
      </c>
      <c r="H508" s="103">
        <f t="shared" si="7"/>
        <v>100</v>
      </c>
    </row>
    <row r="509" spans="1:8" ht="23.25">
      <c r="A509" s="135" t="s">
        <v>25</v>
      </c>
      <c r="B509" s="136">
        <v>10</v>
      </c>
      <c r="C509" s="136">
        <v>3</v>
      </c>
      <c r="D509" s="137" t="s">
        <v>684</v>
      </c>
      <c r="E509" s="138" t="s">
        <v>24</v>
      </c>
      <c r="F509" s="139">
        <v>424.61</v>
      </c>
      <c r="G509" s="107">
        <v>424.61</v>
      </c>
      <c r="H509" s="103">
        <f t="shared" si="7"/>
        <v>100</v>
      </c>
    </row>
    <row r="510" spans="1:8">
      <c r="A510" s="135" t="s">
        <v>43</v>
      </c>
      <c r="B510" s="136">
        <v>10</v>
      </c>
      <c r="C510" s="136">
        <v>3</v>
      </c>
      <c r="D510" s="137" t="s">
        <v>42</v>
      </c>
      <c r="E510" s="138">
        <v>0</v>
      </c>
      <c r="F510" s="139">
        <v>189559.29</v>
      </c>
      <c r="G510" s="107">
        <v>189559.29</v>
      </c>
      <c r="H510" s="103">
        <f t="shared" si="7"/>
        <v>100</v>
      </c>
    </row>
    <row r="511" spans="1:8">
      <c r="A511" s="135" t="s">
        <v>617</v>
      </c>
      <c r="B511" s="136">
        <v>10</v>
      </c>
      <c r="C511" s="136">
        <v>3</v>
      </c>
      <c r="D511" s="137" t="s">
        <v>618</v>
      </c>
      <c r="E511" s="138">
        <v>0</v>
      </c>
      <c r="F511" s="139">
        <v>549.99</v>
      </c>
      <c r="G511" s="107">
        <v>549.99</v>
      </c>
      <c r="H511" s="103">
        <f t="shared" si="7"/>
        <v>100</v>
      </c>
    </row>
    <row r="512" spans="1:8" ht="23.25">
      <c r="A512" s="135" t="s">
        <v>12</v>
      </c>
      <c r="B512" s="136">
        <v>10</v>
      </c>
      <c r="C512" s="136">
        <v>3</v>
      </c>
      <c r="D512" s="137" t="s">
        <v>618</v>
      </c>
      <c r="E512" s="138" t="s">
        <v>10</v>
      </c>
      <c r="F512" s="139">
        <v>299.99</v>
      </c>
      <c r="G512" s="107">
        <v>299.99</v>
      </c>
      <c r="H512" s="103">
        <f t="shared" si="7"/>
        <v>100</v>
      </c>
    </row>
    <row r="513" spans="1:8" ht="23.25">
      <c r="A513" s="135" t="s">
        <v>25</v>
      </c>
      <c r="B513" s="136">
        <v>10</v>
      </c>
      <c r="C513" s="136">
        <v>3</v>
      </c>
      <c r="D513" s="137" t="s">
        <v>618</v>
      </c>
      <c r="E513" s="138" t="s">
        <v>24</v>
      </c>
      <c r="F513" s="139">
        <v>250</v>
      </c>
      <c r="G513" s="107">
        <v>250</v>
      </c>
      <c r="H513" s="103">
        <f t="shared" si="7"/>
        <v>100</v>
      </c>
    </row>
    <row r="514" spans="1:8" ht="68.25">
      <c r="A514" s="135" t="s">
        <v>52</v>
      </c>
      <c r="B514" s="136">
        <v>10</v>
      </c>
      <c r="C514" s="136">
        <v>3</v>
      </c>
      <c r="D514" s="137" t="s">
        <v>51</v>
      </c>
      <c r="E514" s="138">
        <v>0</v>
      </c>
      <c r="F514" s="139">
        <v>156789.29999999999</v>
      </c>
      <c r="G514" s="107">
        <v>156789.29999999999</v>
      </c>
      <c r="H514" s="103">
        <f t="shared" si="7"/>
        <v>100</v>
      </c>
    </row>
    <row r="515" spans="1:8" ht="23.25">
      <c r="A515" s="135" t="s">
        <v>25</v>
      </c>
      <c r="B515" s="136">
        <v>10</v>
      </c>
      <c r="C515" s="136">
        <v>3</v>
      </c>
      <c r="D515" s="137" t="s">
        <v>51</v>
      </c>
      <c r="E515" s="138" t="s">
        <v>24</v>
      </c>
      <c r="F515" s="139">
        <v>156789.29999999999</v>
      </c>
      <c r="G515" s="107">
        <v>156789.29999999999</v>
      </c>
      <c r="H515" s="103">
        <f t="shared" si="7"/>
        <v>100</v>
      </c>
    </row>
    <row r="516" spans="1:8" ht="23.25">
      <c r="A516" s="135" t="s">
        <v>41</v>
      </c>
      <c r="B516" s="136">
        <v>10</v>
      </c>
      <c r="C516" s="136">
        <v>3</v>
      </c>
      <c r="D516" s="137" t="s">
        <v>40</v>
      </c>
      <c r="E516" s="138">
        <v>0</v>
      </c>
      <c r="F516" s="139">
        <v>32220</v>
      </c>
      <c r="G516" s="107">
        <v>32220</v>
      </c>
      <c r="H516" s="103">
        <f t="shared" si="7"/>
        <v>100</v>
      </c>
    </row>
    <row r="517" spans="1:8" ht="23.25">
      <c r="A517" s="135" t="s">
        <v>25</v>
      </c>
      <c r="B517" s="136">
        <v>10</v>
      </c>
      <c r="C517" s="136">
        <v>3</v>
      </c>
      <c r="D517" s="137" t="s">
        <v>40</v>
      </c>
      <c r="E517" s="138" t="s">
        <v>24</v>
      </c>
      <c r="F517" s="139">
        <v>32220</v>
      </c>
      <c r="G517" s="107">
        <v>32220</v>
      </c>
      <c r="H517" s="103">
        <f t="shared" si="7"/>
        <v>100</v>
      </c>
    </row>
    <row r="518" spans="1:8">
      <c r="A518" s="135" t="s">
        <v>279</v>
      </c>
      <c r="B518" s="136">
        <v>10</v>
      </c>
      <c r="C518" s="136">
        <v>3</v>
      </c>
      <c r="D518" s="137" t="s">
        <v>278</v>
      </c>
      <c r="E518" s="138">
        <v>0</v>
      </c>
      <c r="F518" s="139">
        <v>373.82</v>
      </c>
      <c r="G518" s="107">
        <v>373.82</v>
      </c>
      <c r="H518" s="103">
        <f t="shared" si="7"/>
        <v>100</v>
      </c>
    </row>
    <row r="519" spans="1:8">
      <c r="A519" s="135" t="s">
        <v>583</v>
      </c>
      <c r="B519" s="136">
        <v>10</v>
      </c>
      <c r="C519" s="136">
        <v>3</v>
      </c>
      <c r="D519" s="137" t="s">
        <v>278</v>
      </c>
      <c r="E519" s="138" t="s">
        <v>584</v>
      </c>
      <c r="F519" s="139">
        <v>30.5</v>
      </c>
      <c r="G519" s="107">
        <v>30.5</v>
      </c>
      <c r="H519" s="103">
        <f t="shared" si="7"/>
        <v>100</v>
      </c>
    </row>
    <row r="520" spans="1:8">
      <c r="A520" s="135" t="s">
        <v>488</v>
      </c>
      <c r="B520" s="136">
        <v>10</v>
      </c>
      <c r="C520" s="136">
        <v>3</v>
      </c>
      <c r="D520" s="137" t="s">
        <v>278</v>
      </c>
      <c r="E520" s="138" t="s">
        <v>489</v>
      </c>
      <c r="F520" s="139">
        <v>343.32</v>
      </c>
      <c r="G520" s="107">
        <v>343.32</v>
      </c>
      <c r="H520" s="103">
        <f t="shared" si="7"/>
        <v>100</v>
      </c>
    </row>
    <row r="521" spans="1:8">
      <c r="A521" s="135" t="s">
        <v>50</v>
      </c>
      <c r="B521" s="136">
        <v>10</v>
      </c>
      <c r="C521" s="136">
        <v>4</v>
      </c>
      <c r="D521" s="137">
        <v>0</v>
      </c>
      <c r="E521" s="138">
        <v>0</v>
      </c>
      <c r="F521" s="139">
        <v>33225.660000000003</v>
      </c>
      <c r="G521" s="107">
        <v>33221.760000000002</v>
      </c>
      <c r="H521" s="103">
        <f t="shared" si="7"/>
        <v>99.988262084184328</v>
      </c>
    </row>
    <row r="522" spans="1:8" ht="23.25">
      <c r="A522" s="135" t="s">
        <v>49</v>
      </c>
      <c r="B522" s="136">
        <v>10</v>
      </c>
      <c r="C522" s="136">
        <v>4</v>
      </c>
      <c r="D522" s="137" t="s">
        <v>48</v>
      </c>
      <c r="E522" s="138">
        <v>0</v>
      </c>
      <c r="F522" s="139">
        <v>33225.660000000003</v>
      </c>
      <c r="G522" s="107">
        <v>33221.760000000002</v>
      </c>
      <c r="H522" s="103">
        <f t="shared" si="7"/>
        <v>99.988262084184328</v>
      </c>
    </row>
    <row r="523" spans="1:8">
      <c r="A523" s="135" t="s">
        <v>47</v>
      </c>
      <c r="B523" s="136">
        <v>10</v>
      </c>
      <c r="C523" s="136">
        <v>4</v>
      </c>
      <c r="D523" s="137" t="s">
        <v>46</v>
      </c>
      <c r="E523" s="138">
        <v>0</v>
      </c>
      <c r="F523" s="139">
        <v>32830.699999999997</v>
      </c>
      <c r="G523" s="107">
        <v>32830.53</v>
      </c>
      <c r="H523" s="103">
        <f t="shared" si="7"/>
        <v>99.99948219197276</v>
      </c>
    </row>
    <row r="524" spans="1:8" ht="45.75">
      <c r="A524" s="135" t="s">
        <v>45</v>
      </c>
      <c r="B524" s="136">
        <v>10</v>
      </c>
      <c r="C524" s="136">
        <v>4</v>
      </c>
      <c r="D524" s="137" t="s">
        <v>44</v>
      </c>
      <c r="E524" s="138">
        <v>0</v>
      </c>
      <c r="F524" s="139">
        <v>32830.699999999997</v>
      </c>
      <c r="G524" s="107">
        <v>32830.53</v>
      </c>
      <c r="H524" s="103">
        <f t="shared" ref="H524:H566" si="8">G524/F524*100</f>
        <v>99.99948219197276</v>
      </c>
    </row>
    <row r="525" spans="1:8" ht="23.25">
      <c r="A525" s="135" t="s">
        <v>25</v>
      </c>
      <c r="B525" s="136">
        <v>10</v>
      </c>
      <c r="C525" s="136">
        <v>4</v>
      </c>
      <c r="D525" s="137" t="s">
        <v>44</v>
      </c>
      <c r="E525" s="138" t="s">
        <v>24</v>
      </c>
      <c r="F525" s="139">
        <v>32830.699999999997</v>
      </c>
      <c r="G525" s="107">
        <v>32830.53</v>
      </c>
      <c r="H525" s="103">
        <f t="shared" si="8"/>
        <v>99.99948219197276</v>
      </c>
    </row>
    <row r="526" spans="1:8">
      <c r="A526" s="135" t="s">
        <v>136</v>
      </c>
      <c r="B526" s="136">
        <v>10</v>
      </c>
      <c r="C526" s="136">
        <v>4</v>
      </c>
      <c r="D526" s="137" t="s">
        <v>135</v>
      </c>
      <c r="E526" s="138">
        <v>0</v>
      </c>
      <c r="F526" s="139">
        <v>394.96</v>
      </c>
      <c r="G526" s="107">
        <v>391.23</v>
      </c>
      <c r="H526" s="103">
        <f t="shared" si="8"/>
        <v>99.055600567146058</v>
      </c>
    </row>
    <row r="527" spans="1:8">
      <c r="A527" s="135" t="s">
        <v>134</v>
      </c>
      <c r="B527" s="136">
        <v>10</v>
      </c>
      <c r="C527" s="136">
        <v>4</v>
      </c>
      <c r="D527" s="137" t="s">
        <v>133</v>
      </c>
      <c r="E527" s="138">
        <v>0</v>
      </c>
      <c r="F527" s="139">
        <v>394.96</v>
      </c>
      <c r="G527" s="107">
        <v>391.23</v>
      </c>
      <c r="H527" s="103">
        <f t="shared" si="8"/>
        <v>99.055600567146058</v>
      </c>
    </row>
    <row r="528" spans="1:8" ht="23.25">
      <c r="A528" s="135" t="s">
        <v>25</v>
      </c>
      <c r="B528" s="136">
        <v>10</v>
      </c>
      <c r="C528" s="136">
        <v>4</v>
      </c>
      <c r="D528" s="137" t="s">
        <v>133</v>
      </c>
      <c r="E528" s="138" t="s">
        <v>24</v>
      </c>
      <c r="F528" s="139">
        <v>394.96</v>
      </c>
      <c r="G528" s="107">
        <v>391.23</v>
      </c>
      <c r="H528" s="103">
        <f t="shared" si="8"/>
        <v>99.055600567146058</v>
      </c>
    </row>
    <row r="529" spans="1:8">
      <c r="A529" s="135" t="s">
        <v>39</v>
      </c>
      <c r="B529" s="136">
        <v>10</v>
      </c>
      <c r="C529" s="136">
        <v>6</v>
      </c>
      <c r="D529" s="137">
        <v>0</v>
      </c>
      <c r="E529" s="138">
        <v>0</v>
      </c>
      <c r="F529" s="139">
        <v>18110.189999999999</v>
      </c>
      <c r="G529" s="107">
        <v>17099.97</v>
      </c>
      <c r="H529" s="103">
        <f t="shared" si="8"/>
        <v>94.421814459152557</v>
      </c>
    </row>
    <row r="530" spans="1:8" ht="23.25">
      <c r="A530" s="135" t="s">
        <v>38</v>
      </c>
      <c r="B530" s="136">
        <v>10</v>
      </c>
      <c r="C530" s="136">
        <v>6</v>
      </c>
      <c r="D530" s="137" t="s">
        <v>37</v>
      </c>
      <c r="E530" s="138">
        <v>0</v>
      </c>
      <c r="F530" s="139">
        <v>11965.4</v>
      </c>
      <c r="G530" s="107">
        <v>11647.86</v>
      </c>
      <c r="H530" s="103">
        <f t="shared" si="8"/>
        <v>97.346181489962731</v>
      </c>
    </row>
    <row r="531" spans="1:8" ht="23.25">
      <c r="A531" s="135" t="s">
        <v>36</v>
      </c>
      <c r="B531" s="136">
        <v>10</v>
      </c>
      <c r="C531" s="136">
        <v>6</v>
      </c>
      <c r="D531" s="137" t="s">
        <v>35</v>
      </c>
      <c r="E531" s="138">
        <v>0</v>
      </c>
      <c r="F531" s="139">
        <v>11965.4</v>
      </c>
      <c r="G531" s="107">
        <v>11647.86</v>
      </c>
      <c r="H531" s="103">
        <f t="shared" si="8"/>
        <v>97.346181489962731</v>
      </c>
    </row>
    <row r="532" spans="1:8" ht="34.5">
      <c r="A532" s="135" t="s">
        <v>34</v>
      </c>
      <c r="B532" s="136">
        <v>10</v>
      </c>
      <c r="C532" s="136">
        <v>6</v>
      </c>
      <c r="D532" s="137" t="s">
        <v>29</v>
      </c>
      <c r="E532" s="138">
        <v>0</v>
      </c>
      <c r="F532" s="139">
        <v>11965.4</v>
      </c>
      <c r="G532" s="107">
        <v>11647.86</v>
      </c>
      <c r="H532" s="103"/>
    </row>
    <row r="533" spans="1:8" ht="23.25">
      <c r="A533" s="135" t="s">
        <v>89</v>
      </c>
      <c r="B533" s="136">
        <v>10</v>
      </c>
      <c r="C533" s="136">
        <v>6</v>
      </c>
      <c r="D533" s="137" t="s">
        <v>29</v>
      </c>
      <c r="E533" s="138" t="s">
        <v>88</v>
      </c>
      <c r="F533" s="139">
        <v>7321.97</v>
      </c>
      <c r="G533" s="107">
        <v>7322</v>
      </c>
      <c r="H533" s="103">
        <f t="shared" si="8"/>
        <v>100.00040972579785</v>
      </c>
    </row>
    <row r="534" spans="1:8" ht="23.25">
      <c r="A534" s="135" t="s">
        <v>573</v>
      </c>
      <c r="B534" s="136">
        <v>10</v>
      </c>
      <c r="C534" s="136">
        <v>6</v>
      </c>
      <c r="D534" s="137" t="s">
        <v>29</v>
      </c>
      <c r="E534" s="138" t="s">
        <v>574</v>
      </c>
      <c r="F534" s="139">
        <v>2257.0100000000002</v>
      </c>
      <c r="G534" s="107">
        <v>2257</v>
      </c>
      <c r="H534" s="103">
        <f t="shared" si="8"/>
        <v>99.999556935946217</v>
      </c>
    </row>
    <row r="535" spans="1:8" ht="23.25">
      <c r="A535" s="135" t="s">
        <v>27</v>
      </c>
      <c r="B535" s="136">
        <v>10</v>
      </c>
      <c r="C535" s="136">
        <v>6</v>
      </c>
      <c r="D535" s="137" t="s">
        <v>29</v>
      </c>
      <c r="E535" s="138" t="s">
        <v>26</v>
      </c>
      <c r="F535" s="139">
        <v>40</v>
      </c>
      <c r="G535" s="107">
        <v>27.78</v>
      </c>
      <c r="H535" s="103">
        <f t="shared" si="8"/>
        <v>69.45</v>
      </c>
    </row>
    <row r="536" spans="1:8" ht="23.25">
      <c r="A536" s="135" t="s">
        <v>33</v>
      </c>
      <c r="B536" s="136">
        <v>10</v>
      </c>
      <c r="C536" s="136">
        <v>6</v>
      </c>
      <c r="D536" s="137" t="s">
        <v>29</v>
      </c>
      <c r="E536" s="138" t="s">
        <v>32</v>
      </c>
      <c r="F536" s="139">
        <v>396.73</v>
      </c>
      <c r="G536" s="107">
        <v>390.41</v>
      </c>
      <c r="H536" s="103">
        <f t="shared" si="8"/>
        <v>98.406977037279759</v>
      </c>
    </row>
    <row r="537" spans="1:8" ht="23.25">
      <c r="A537" s="135" t="s">
        <v>12</v>
      </c>
      <c r="B537" s="136">
        <v>10</v>
      </c>
      <c r="C537" s="136">
        <v>6</v>
      </c>
      <c r="D537" s="137" t="s">
        <v>29</v>
      </c>
      <c r="E537" s="138" t="s">
        <v>10</v>
      </c>
      <c r="F537" s="139">
        <v>1172.55</v>
      </c>
      <c r="G537" s="107">
        <v>919</v>
      </c>
      <c r="H537" s="103">
        <f t="shared" si="8"/>
        <v>78.3761886486717</v>
      </c>
    </row>
    <row r="538" spans="1:8" ht="57">
      <c r="A538" s="135" t="s">
        <v>23</v>
      </c>
      <c r="B538" s="136">
        <v>10</v>
      </c>
      <c r="C538" s="136">
        <v>6</v>
      </c>
      <c r="D538" s="137" t="s">
        <v>29</v>
      </c>
      <c r="E538" s="138" t="s">
        <v>22</v>
      </c>
      <c r="F538" s="139">
        <v>698.89</v>
      </c>
      <c r="G538" s="107">
        <v>698.9</v>
      </c>
      <c r="H538" s="103">
        <f t="shared" si="8"/>
        <v>100.00143084033253</v>
      </c>
    </row>
    <row r="539" spans="1:8">
      <c r="A539" s="135" t="s">
        <v>31</v>
      </c>
      <c r="B539" s="136">
        <v>10</v>
      </c>
      <c r="C539" s="136">
        <v>6</v>
      </c>
      <c r="D539" s="137" t="s">
        <v>29</v>
      </c>
      <c r="E539" s="138" t="s">
        <v>30</v>
      </c>
      <c r="F539" s="139">
        <v>26.74</v>
      </c>
      <c r="G539" s="107">
        <v>24.67</v>
      </c>
      <c r="H539" s="103">
        <f t="shared" si="8"/>
        <v>92.258788332086766</v>
      </c>
    </row>
    <row r="540" spans="1:8">
      <c r="A540" s="135" t="s">
        <v>21</v>
      </c>
      <c r="B540" s="136">
        <v>10</v>
      </c>
      <c r="C540" s="136">
        <v>6</v>
      </c>
      <c r="D540" s="137" t="s">
        <v>29</v>
      </c>
      <c r="E540" s="138" t="s">
        <v>20</v>
      </c>
      <c r="F540" s="139">
        <v>43.54</v>
      </c>
      <c r="G540" s="107">
        <v>2.85</v>
      </c>
      <c r="H540" s="103">
        <f t="shared" si="8"/>
        <v>6.545705098759762</v>
      </c>
    </row>
    <row r="541" spans="1:8">
      <c r="A541" s="135" t="s">
        <v>87</v>
      </c>
      <c r="B541" s="136">
        <v>10</v>
      </c>
      <c r="C541" s="136">
        <v>6</v>
      </c>
      <c r="D541" s="137" t="s">
        <v>29</v>
      </c>
      <c r="E541" s="138" t="s">
        <v>86</v>
      </c>
      <c r="F541" s="139">
        <v>7.97</v>
      </c>
      <c r="G541" s="107">
        <v>5.25</v>
      </c>
      <c r="H541" s="103">
        <f t="shared" si="8"/>
        <v>65.872020075282308</v>
      </c>
    </row>
    <row r="542" spans="1:8" ht="23.25">
      <c r="A542" s="135" t="s">
        <v>469</v>
      </c>
      <c r="B542" s="136">
        <v>10</v>
      </c>
      <c r="C542" s="136">
        <v>6</v>
      </c>
      <c r="D542" s="137" t="s">
        <v>28</v>
      </c>
      <c r="E542" s="138">
        <v>0</v>
      </c>
      <c r="F542" s="139">
        <v>6144.79</v>
      </c>
      <c r="G542" s="107">
        <v>5452.11</v>
      </c>
      <c r="H542" s="103">
        <f t="shared" si="8"/>
        <v>88.727360902488115</v>
      </c>
    </row>
    <row r="543" spans="1:8">
      <c r="A543" s="135" t="s">
        <v>568</v>
      </c>
      <c r="B543" s="136">
        <v>10</v>
      </c>
      <c r="C543" s="136">
        <v>6</v>
      </c>
      <c r="D543" s="137" t="s">
        <v>28</v>
      </c>
      <c r="E543" s="138" t="s">
        <v>569</v>
      </c>
      <c r="F543" s="139">
        <v>3353.33</v>
      </c>
      <c r="G543" s="107">
        <v>3310.59</v>
      </c>
      <c r="H543" s="103">
        <f t="shared" si="8"/>
        <v>98.725446049151145</v>
      </c>
    </row>
    <row r="544" spans="1:8" ht="34.5">
      <c r="A544" s="135" t="s">
        <v>570</v>
      </c>
      <c r="B544" s="136">
        <v>10</v>
      </c>
      <c r="C544" s="136">
        <v>6</v>
      </c>
      <c r="D544" s="137" t="s">
        <v>28</v>
      </c>
      <c r="E544" s="138" t="s">
        <v>571</v>
      </c>
      <c r="F544" s="139">
        <v>1469.42</v>
      </c>
      <c r="G544" s="107">
        <v>861.5</v>
      </c>
      <c r="H544" s="103">
        <f t="shared" si="8"/>
        <v>58.628574539614263</v>
      </c>
    </row>
    <row r="545" spans="1:8" ht="23.25">
      <c r="A545" s="135" t="s">
        <v>12</v>
      </c>
      <c r="B545" s="136">
        <v>10</v>
      </c>
      <c r="C545" s="136">
        <v>6</v>
      </c>
      <c r="D545" s="137" t="s">
        <v>28</v>
      </c>
      <c r="E545" s="138" t="s">
        <v>10</v>
      </c>
      <c r="F545" s="139">
        <v>1265.4000000000001</v>
      </c>
      <c r="G545" s="107">
        <v>1223.3699999999999</v>
      </c>
      <c r="H545" s="103">
        <f t="shared" si="8"/>
        <v>96.678520625889036</v>
      </c>
    </row>
    <row r="546" spans="1:8" ht="57">
      <c r="A546" s="135" t="s">
        <v>23</v>
      </c>
      <c r="B546" s="136">
        <v>10</v>
      </c>
      <c r="C546" s="136">
        <v>6</v>
      </c>
      <c r="D546" s="137" t="s">
        <v>28</v>
      </c>
      <c r="E546" s="138" t="s">
        <v>22</v>
      </c>
      <c r="F546" s="139">
        <v>4.08</v>
      </c>
      <c r="G546" s="107">
        <v>4.08</v>
      </c>
      <c r="H546" s="103">
        <f t="shared" si="8"/>
        <v>100</v>
      </c>
    </row>
    <row r="547" spans="1:8">
      <c r="A547" s="135" t="s">
        <v>21</v>
      </c>
      <c r="B547" s="136">
        <v>10</v>
      </c>
      <c r="C547" s="136">
        <v>6</v>
      </c>
      <c r="D547" s="137" t="s">
        <v>28</v>
      </c>
      <c r="E547" s="138" t="s">
        <v>20</v>
      </c>
      <c r="F547" s="139">
        <v>2.5</v>
      </c>
      <c r="G547" s="107">
        <v>2.5</v>
      </c>
      <c r="H547" s="103">
        <f t="shared" si="8"/>
        <v>100</v>
      </c>
    </row>
    <row r="548" spans="1:8">
      <c r="A548" s="135" t="s">
        <v>87</v>
      </c>
      <c r="B548" s="136">
        <v>10</v>
      </c>
      <c r="C548" s="136">
        <v>6</v>
      </c>
      <c r="D548" s="137" t="s">
        <v>28</v>
      </c>
      <c r="E548" s="138" t="s">
        <v>86</v>
      </c>
      <c r="F548" s="139">
        <v>50.06</v>
      </c>
      <c r="G548" s="107">
        <v>50.07</v>
      </c>
      <c r="H548" s="103"/>
    </row>
    <row r="549" spans="1:8">
      <c r="A549" s="135" t="s">
        <v>19</v>
      </c>
      <c r="B549" s="136">
        <v>11</v>
      </c>
      <c r="C549" s="136">
        <v>0</v>
      </c>
      <c r="D549" s="137">
        <v>0</v>
      </c>
      <c r="E549" s="138">
        <v>0</v>
      </c>
      <c r="F549" s="139">
        <v>8415.5300000000007</v>
      </c>
      <c r="G549" s="107">
        <v>8415.5300000000007</v>
      </c>
      <c r="H549" s="103">
        <f t="shared" si="8"/>
        <v>100</v>
      </c>
    </row>
    <row r="550" spans="1:8">
      <c r="A550" s="135" t="s">
        <v>18</v>
      </c>
      <c r="B550" s="136">
        <v>11</v>
      </c>
      <c r="C550" s="136">
        <v>2</v>
      </c>
      <c r="D550" s="137">
        <v>0</v>
      </c>
      <c r="E550" s="138">
        <v>0</v>
      </c>
      <c r="F550" s="139">
        <v>8415.5300000000007</v>
      </c>
      <c r="G550" s="107">
        <v>8415.5300000000007</v>
      </c>
      <c r="H550" s="103">
        <f t="shared" si="8"/>
        <v>100</v>
      </c>
    </row>
    <row r="551" spans="1:8" ht="23.25">
      <c r="A551" s="135" t="s">
        <v>243</v>
      </c>
      <c r="B551" s="136">
        <v>11</v>
      </c>
      <c r="C551" s="136">
        <v>2</v>
      </c>
      <c r="D551" s="137" t="s">
        <v>242</v>
      </c>
      <c r="E551" s="138">
        <v>0</v>
      </c>
      <c r="F551" s="139">
        <v>310</v>
      </c>
      <c r="G551" s="107">
        <v>310</v>
      </c>
      <c r="H551" s="103">
        <f t="shared" si="8"/>
        <v>100</v>
      </c>
    </row>
    <row r="552" spans="1:8" ht="23.25">
      <c r="A552" s="135" t="s">
        <v>237</v>
      </c>
      <c r="B552" s="136">
        <v>11</v>
      </c>
      <c r="C552" s="136">
        <v>2</v>
      </c>
      <c r="D552" s="137" t="s">
        <v>236</v>
      </c>
      <c r="E552" s="138">
        <v>0</v>
      </c>
      <c r="F552" s="139">
        <v>310</v>
      </c>
      <c r="G552" s="107">
        <v>310</v>
      </c>
      <c r="H552" s="103">
        <f t="shared" si="8"/>
        <v>100</v>
      </c>
    </row>
    <row r="553" spans="1:8" ht="34.5">
      <c r="A553" s="135" t="s">
        <v>9</v>
      </c>
      <c r="B553" s="136">
        <v>11</v>
      </c>
      <c r="C553" s="136">
        <v>2</v>
      </c>
      <c r="D553" s="137" t="s">
        <v>236</v>
      </c>
      <c r="E553" s="138" t="s">
        <v>8</v>
      </c>
      <c r="F553" s="139">
        <v>310</v>
      </c>
      <c r="G553" s="107">
        <v>310</v>
      </c>
      <c r="H553" s="103"/>
    </row>
    <row r="554" spans="1:8" ht="23.25">
      <c r="A554" s="135" t="s">
        <v>17</v>
      </c>
      <c r="B554" s="136">
        <v>11</v>
      </c>
      <c r="C554" s="136">
        <v>2</v>
      </c>
      <c r="D554" s="137" t="s">
        <v>16</v>
      </c>
      <c r="E554" s="138">
        <v>0</v>
      </c>
      <c r="F554" s="139">
        <v>8105.53</v>
      </c>
      <c r="G554" s="107">
        <v>8105.53</v>
      </c>
      <c r="H554" s="103">
        <f t="shared" si="8"/>
        <v>100</v>
      </c>
    </row>
    <row r="555" spans="1:8">
      <c r="A555" s="135" t="s">
        <v>15</v>
      </c>
      <c r="B555" s="136">
        <v>11</v>
      </c>
      <c r="C555" s="136">
        <v>2</v>
      </c>
      <c r="D555" s="137" t="s">
        <v>14</v>
      </c>
      <c r="E555" s="138">
        <v>0</v>
      </c>
      <c r="F555" s="139">
        <v>8105.53</v>
      </c>
      <c r="G555" s="107">
        <v>8105.53</v>
      </c>
      <c r="H555" s="103">
        <f t="shared" si="8"/>
        <v>100</v>
      </c>
    </row>
    <row r="556" spans="1:8" ht="23.25">
      <c r="A556" s="135" t="s">
        <v>619</v>
      </c>
      <c r="B556" s="136">
        <v>11</v>
      </c>
      <c r="C556" s="136">
        <v>2</v>
      </c>
      <c r="D556" s="137" t="s">
        <v>620</v>
      </c>
      <c r="E556" s="138">
        <v>0</v>
      </c>
      <c r="F556" s="139">
        <v>6344.03</v>
      </c>
      <c r="G556" s="107">
        <v>6344.03</v>
      </c>
      <c r="H556" s="103">
        <f t="shared" si="8"/>
        <v>100</v>
      </c>
    </row>
    <row r="557" spans="1:8" ht="34.5">
      <c r="A557" s="135" t="s">
        <v>9</v>
      </c>
      <c r="B557" s="136">
        <v>11</v>
      </c>
      <c r="C557" s="136">
        <v>2</v>
      </c>
      <c r="D557" s="137" t="s">
        <v>620</v>
      </c>
      <c r="E557" s="138" t="s">
        <v>8</v>
      </c>
      <c r="F557" s="139">
        <v>6344.03</v>
      </c>
      <c r="G557" s="107">
        <v>6344.03</v>
      </c>
      <c r="H557" s="103">
        <f t="shared" si="8"/>
        <v>100</v>
      </c>
    </row>
    <row r="558" spans="1:8">
      <c r="A558" s="135" t="s">
        <v>13</v>
      </c>
      <c r="B558" s="136">
        <v>11</v>
      </c>
      <c r="C558" s="136">
        <v>2</v>
      </c>
      <c r="D558" s="137" t="s">
        <v>11</v>
      </c>
      <c r="E558" s="138">
        <v>0</v>
      </c>
      <c r="F558" s="139">
        <v>1761.5</v>
      </c>
      <c r="G558" s="107">
        <v>1761.5</v>
      </c>
      <c r="H558" s="103">
        <f t="shared" si="8"/>
        <v>100</v>
      </c>
    </row>
    <row r="559" spans="1:8" ht="23.25">
      <c r="A559" s="135" t="s">
        <v>12</v>
      </c>
      <c r="B559" s="136">
        <v>11</v>
      </c>
      <c r="C559" s="136">
        <v>2</v>
      </c>
      <c r="D559" s="137" t="s">
        <v>11</v>
      </c>
      <c r="E559" s="138" t="s">
        <v>10</v>
      </c>
      <c r="F559" s="139">
        <v>1611.5</v>
      </c>
      <c r="G559" s="107">
        <v>1611.5</v>
      </c>
      <c r="H559" s="103">
        <f t="shared" si="8"/>
        <v>100</v>
      </c>
    </row>
    <row r="560" spans="1:8">
      <c r="A560" s="135" t="s">
        <v>583</v>
      </c>
      <c r="B560" s="136">
        <v>11</v>
      </c>
      <c r="C560" s="136">
        <v>2</v>
      </c>
      <c r="D560" s="137" t="s">
        <v>11</v>
      </c>
      <c r="E560" s="138" t="s">
        <v>584</v>
      </c>
      <c r="F560" s="139">
        <v>125</v>
      </c>
      <c r="G560" s="107">
        <v>125</v>
      </c>
      <c r="H560" s="103">
        <f t="shared" si="8"/>
        <v>100</v>
      </c>
    </row>
    <row r="561" spans="1:8" ht="34.5">
      <c r="A561" s="135" t="s">
        <v>9</v>
      </c>
      <c r="B561" s="136">
        <v>11</v>
      </c>
      <c r="C561" s="136">
        <v>2</v>
      </c>
      <c r="D561" s="137" t="s">
        <v>11</v>
      </c>
      <c r="E561" s="138" t="s">
        <v>8</v>
      </c>
      <c r="F561" s="139">
        <v>25</v>
      </c>
      <c r="G561" s="107">
        <v>25</v>
      </c>
      <c r="H561" s="103">
        <f t="shared" si="8"/>
        <v>100</v>
      </c>
    </row>
    <row r="562" spans="1:8">
      <c r="A562" s="135" t="s">
        <v>7</v>
      </c>
      <c r="B562" s="136">
        <v>13</v>
      </c>
      <c r="C562" s="136">
        <v>0</v>
      </c>
      <c r="D562" s="137">
        <v>0</v>
      </c>
      <c r="E562" s="138">
        <v>0</v>
      </c>
      <c r="F562" s="139">
        <v>14410.05</v>
      </c>
      <c r="G562" s="107">
        <v>14332.78</v>
      </c>
      <c r="H562" s="103">
        <f t="shared" si="8"/>
        <v>99.463777016734852</v>
      </c>
    </row>
    <row r="563" spans="1:8">
      <c r="A563" s="135" t="s">
        <v>6</v>
      </c>
      <c r="B563" s="136">
        <v>13</v>
      </c>
      <c r="C563" s="136">
        <v>1</v>
      </c>
      <c r="D563" s="137">
        <v>0</v>
      </c>
      <c r="E563" s="138">
        <v>0</v>
      </c>
      <c r="F563" s="139">
        <v>14410.05</v>
      </c>
      <c r="G563" s="107">
        <v>14332.78</v>
      </c>
      <c r="H563" s="103">
        <f t="shared" si="8"/>
        <v>99.463777016734852</v>
      </c>
    </row>
    <row r="564" spans="1:8" ht="34.5">
      <c r="A564" s="135" t="s">
        <v>5</v>
      </c>
      <c r="B564" s="136">
        <v>13</v>
      </c>
      <c r="C564" s="136">
        <v>1</v>
      </c>
      <c r="D564" s="137" t="s">
        <v>4</v>
      </c>
      <c r="E564" s="138">
        <v>0</v>
      </c>
      <c r="F564" s="139">
        <v>14410.05</v>
      </c>
      <c r="G564" s="107">
        <v>14332.78</v>
      </c>
      <c r="H564" s="103">
        <f t="shared" si="8"/>
        <v>99.463777016734852</v>
      </c>
    </row>
    <row r="565" spans="1:8">
      <c r="A565" s="135" t="s">
        <v>3</v>
      </c>
      <c r="B565" s="136">
        <v>13</v>
      </c>
      <c r="C565" s="136">
        <v>1</v>
      </c>
      <c r="D565" s="137" t="s">
        <v>2</v>
      </c>
      <c r="E565" s="138">
        <v>0</v>
      </c>
      <c r="F565" s="139">
        <v>14410.05</v>
      </c>
      <c r="G565" s="107">
        <v>14332.78</v>
      </c>
      <c r="H565" s="103">
        <f t="shared" si="8"/>
        <v>99.463777016734852</v>
      </c>
    </row>
    <row r="566" spans="1:8" ht="15.75" thickBot="1">
      <c r="A566" s="140" t="s">
        <v>1</v>
      </c>
      <c r="B566" s="141">
        <v>13</v>
      </c>
      <c r="C566" s="141">
        <v>1</v>
      </c>
      <c r="D566" s="142" t="s">
        <v>2</v>
      </c>
      <c r="E566" s="143" t="s">
        <v>0</v>
      </c>
      <c r="F566" s="144">
        <v>14410.05</v>
      </c>
      <c r="G566" s="151">
        <v>14332.78</v>
      </c>
      <c r="H566" s="155">
        <f t="shared" si="8"/>
        <v>99.463777016734852</v>
      </c>
    </row>
    <row r="567" spans="1:8" ht="15.75" thickBot="1">
      <c r="A567" s="145" t="s">
        <v>621</v>
      </c>
      <c r="B567" s="146"/>
      <c r="C567" s="147"/>
      <c r="D567" s="148"/>
      <c r="E567" s="149"/>
      <c r="F567" s="150">
        <v>2848371.8</v>
      </c>
      <c r="G567" s="175">
        <v>2722620.3</v>
      </c>
      <c r="H567" s="152">
        <f>G567/F567*100</f>
        <v>95.585144467446284</v>
      </c>
    </row>
    <row r="573" spans="1:8">
      <c r="H573" s="125"/>
    </row>
  </sheetData>
  <autoFilter ref="A10:H567"/>
  <mergeCells count="7">
    <mergeCell ref="A5:H5"/>
    <mergeCell ref="A6:H6"/>
    <mergeCell ref="G7:H7"/>
    <mergeCell ref="B8:E8"/>
    <mergeCell ref="F8:F9"/>
    <mergeCell ref="G8:G9"/>
    <mergeCell ref="H8:H9"/>
  </mergeCells>
  <pageMargins left="1.1023622047244095" right="0.70866141732283472" top="0.27559055118110237" bottom="0.15748031496062992" header="0.31496062992125984" footer="0.31496062992125984"/>
  <pageSetup paperSize="9" scale="60" orientation="portrait" r:id="rId1"/>
  <rowBreaks count="10" manualBreakCount="10">
    <brk id="60" max="7" man="1"/>
    <brk id="116" max="7" man="1"/>
    <brk id="165" max="7" man="1"/>
    <brk id="212" max="7" man="1"/>
    <brk id="261" max="7" man="1"/>
    <brk id="311" max="7" man="1"/>
    <brk id="363" max="7" man="1"/>
    <brk id="416" max="7" man="1"/>
    <brk id="467" max="7" man="1"/>
    <brk id="52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675"/>
  <sheetViews>
    <sheetView view="pageBreakPreview" zoomScale="80" zoomScaleSheetLayoutView="80" workbookViewId="0">
      <selection activeCell="I3" sqref="I3"/>
    </sheetView>
  </sheetViews>
  <sheetFormatPr defaultRowHeight="12.75"/>
  <cols>
    <col min="1" max="1" width="68.140625" style="67" customWidth="1"/>
    <col min="2" max="2" width="6.28515625" style="83" customWidth="1"/>
    <col min="3" max="3" width="5.7109375" style="83" customWidth="1"/>
    <col min="4" max="4" width="5.85546875" style="83" customWidth="1"/>
    <col min="5" max="5" width="11" style="83" customWidth="1"/>
    <col min="6" max="6" width="5.7109375" style="83" customWidth="1"/>
    <col min="7" max="7" width="11.140625" style="123" customWidth="1"/>
    <col min="8" max="8" width="13.28515625" style="67" customWidth="1"/>
    <col min="9" max="214" width="9.140625" style="67" customWidth="1"/>
    <col min="215" max="16384" width="9.140625" style="67"/>
  </cols>
  <sheetData>
    <row r="1" spans="1:9" s="57" customFormat="1" ht="15.75">
      <c r="C1" s="21"/>
      <c r="D1" s="21"/>
      <c r="F1" s="211"/>
      <c r="G1" s="211"/>
      <c r="I1" s="7" t="s">
        <v>700</v>
      </c>
    </row>
    <row r="2" spans="1:9" s="57" customFormat="1" ht="15.75">
      <c r="C2" s="21"/>
      <c r="D2" s="21"/>
      <c r="F2" s="211"/>
      <c r="G2" s="211"/>
      <c r="I2" s="215" t="s">
        <v>705</v>
      </c>
    </row>
    <row r="3" spans="1:9" s="57" customFormat="1" ht="15.75">
      <c r="A3" s="56"/>
      <c r="C3" s="21"/>
      <c r="D3" s="21"/>
      <c r="F3" s="211"/>
      <c r="G3" s="211"/>
      <c r="I3" s="217" t="s">
        <v>709</v>
      </c>
    </row>
    <row r="4" spans="1:9" ht="15" customHeight="1">
      <c r="A4" s="6"/>
      <c r="B4" s="113"/>
      <c r="C4" s="113"/>
      <c r="D4" s="114"/>
      <c r="E4" s="8"/>
      <c r="F4" s="8"/>
      <c r="G4" s="5"/>
      <c r="H4" s="9"/>
      <c r="I4" s="7"/>
    </row>
    <row r="5" spans="1:9" ht="14.25" customHeight="1">
      <c r="A5" s="240" t="s">
        <v>686</v>
      </c>
      <c r="B5" s="240"/>
      <c r="C5" s="240"/>
      <c r="D5" s="240"/>
      <c r="E5" s="240"/>
      <c r="F5" s="240"/>
      <c r="G5" s="240"/>
      <c r="H5" s="240"/>
      <c r="I5" s="240"/>
    </row>
    <row r="6" spans="1:9" ht="15.75" customHeight="1">
      <c r="A6" s="240"/>
      <c r="B6" s="240"/>
      <c r="C6" s="240"/>
      <c r="D6" s="240"/>
      <c r="E6" s="240"/>
      <c r="F6" s="240"/>
      <c r="G6" s="240"/>
      <c r="H6" s="240"/>
      <c r="I6" s="240"/>
    </row>
    <row r="7" spans="1:9" ht="18" customHeight="1">
      <c r="A7" s="240"/>
      <c r="B7" s="240"/>
      <c r="C7" s="240"/>
      <c r="D7" s="240"/>
      <c r="E7" s="240"/>
      <c r="F7" s="240"/>
      <c r="G7" s="240"/>
      <c r="H7" s="240"/>
      <c r="I7" s="240"/>
    </row>
    <row r="8" spans="1:9" ht="21" customHeight="1" thickBot="1">
      <c r="A8" s="6"/>
      <c r="B8" s="115"/>
      <c r="C8" s="113"/>
      <c r="D8" s="113"/>
      <c r="E8" s="113"/>
      <c r="F8" s="82"/>
      <c r="G8" s="122"/>
      <c r="H8" s="66"/>
    </row>
    <row r="9" spans="1:9" ht="12.75" customHeight="1">
      <c r="A9" s="68"/>
      <c r="B9" s="234" t="s">
        <v>295</v>
      </c>
      <c r="C9" s="235"/>
      <c r="D9" s="235"/>
      <c r="E9" s="235"/>
      <c r="F9" s="235"/>
      <c r="G9" s="236" t="s">
        <v>448</v>
      </c>
      <c r="H9" s="236" t="s">
        <v>298</v>
      </c>
      <c r="I9" s="238" t="s">
        <v>296</v>
      </c>
    </row>
    <row r="10" spans="1:9" ht="32.25" customHeight="1">
      <c r="A10" s="69" t="s">
        <v>294</v>
      </c>
      <c r="B10" s="108" t="s">
        <v>300</v>
      </c>
      <c r="C10" s="108" t="s">
        <v>293</v>
      </c>
      <c r="D10" s="108" t="s">
        <v>292</v>
      </c>
      <c r="E10" s="108" t="s">
        <v>291</v>
      </c>
      <c r="F10" s="108" t="s">
        <v>290</v>
      </c>
      <c r="G10" s="237"/>
      <c r="H10" s="237"/>
      <c r="I10" s="239"/>
    </row>
    <row r="11" spans="1:9" ht="12.75" customHeight="1" thickBot="1">
      <c r="A11" s="70">
        <v>1</v>
      </c>
      <c r="B11" s="71">
        <v>2</v>
      </c>
      <c r="C11" s="71">
        <v>3</v>
      </c>
      <c r="D11" s="71">
        <v>4</v>
      </c>
      <c r="E11" s="71">
        <v>5</v>
      </c>
      <c r="F11" s="71">
        <v>6</v>
      </c>
      <c r="G11" s="71">
        <v>7</v>
      </c>
      <c r="H11" s="72">
        <v>8</v>
      </c>
      <c r="I11" s="73">
        <v>9</v>
      </c>
    </row>
    <row r="12" spans="1:9">
      <c r="A12" s="169" t="s">
        <v>301</v>
      </c>
      <c r="B12" s="168">
        <v>860</v>
      </c>
      <c r="C12" s="167">
        <v>0</v>
      </c>
      <c r="D12" s="167">
        <v>0</v>
      </c>
      <c r="E12" s="166">
        <v>0</v>
      </c>
      <c r="F12" s="165">
        <v>0</v>
      </c>
      <c r="G12" s="156">
        <v>18774.5</v>
      </c>
      <c r="H12" s="107">
        <v>17947.900000000001</v>
      </c>
      <c r="I12" s="104">
        <f>H12/G12*100</f>
        <v>95.59721963301287</v>
      </c>
    </row>
    <row r="13" spans="1:9">
      <c r="A13" s="169" t="s">
        <v>567</v>
      </c>
      <c r="B13" s="168">
        <v>860</v>
      </c>
      <c r="C13" s="167">
        <v>1</v>
      </c>
      <c r="D13" s="167">
        <v>0</v>
      </c>
      <c r="E13" s="166">
        <v>0</v>
      </c>
      <c r="F13" s="165">
        <v>0</v>
      </c>
      <c r="G13" s="107">
        <v>18774.5</v>
      </c>
      <c r="H13" s="107">
        <v>17947.900000000001</v>
      </c>
      <c r="I13" s="104">
        <f t="shared" ref="I13:I76" si="0">H13/G13*100</f>
        <v>95.59721963301287</v>
      </c>
    </row>
    <row r="14" spans="1:9" ht="22.5">
      <c r="A14" s="169" t="s">
        <v>289</v>
      </c>
      <c r="B14" s="168">
        <v>860</v>
      </c>
      <c r="C14" s="167">
        <v>1</v>
      </c>
      <c r="D14" s="167">
        <v>2</v>
      </c>
      <c r="E14" s="166">
        <v>0</v>
      </c>
      <c r="F14" s="165">
        <v>0</v>
      </c>
      <c r="G14" s="107">
        <v>2231</v>
      </c>
      <c r="H14" s="107">
        <v>2079.4</v>
      </c>
      <c r="I14" s="104">
        <f t="shared" si="0"/>
        <v>93.204840878529822</v>
      </c>
    </row>
    <row r="15" spans="1:9">
      <c r="A15" s="169" t="s">
        <v>467</v>
      </c>
      <c r="B15" s="168">
        <v>860</v>
      </c>
      <c r="C15" s="167">
        <v>1</v>
      </c>
      <c r="D15" s="167">
        <v>2</v>
      </c>
      <c r="E15" s="166" t="s">
        <v>286</v>
      </c>
      <c r="F15" s="165">
        <v>0</v>
      </c>
      <c r="G15" s="107">
        <v>2231</v>
      </c>
      <c r="H15" s="107">
        <v>2079.4</v>
      </c>
      <c r="I15" s="104">
        <f t="shared" si="0"/>
        <v>93.204840878529822</v>
      </c>
    </row>
    <row r="16" spans="1:9" ht="22.5">
      <c r="A16" s="169" t="s">
        <v>468</v>
      </c>
      <c r="B16" s="168">
        <v>860</v>
      </c>
      <c r="C16" s="167">
        <v>1</v>
      </c>
      <c r="D16" s="167">
        <v>2</v>
      </c>
      <c r="E16" s="166" t="s">
        <v>288</v>
      </c>
      <c r="F16" s="165">
        <v>0</v>
      </c>
      <c r="G16" s="107">
        <v>2231</v>
      </c>
      <c r="H16" s="107">
        <v>2079.4</v>
      </c>
      <c r="I16" s="104">
        <f t="shared" si="0"/>
        <v>93.204840878529822</v>
      </c>
    </row>
    <row r="17" spans="1:9">
      <c r="A17" s="169" t="s">
        <v>568</v>
      </c>
      <c r="B17" s="168">
        <v>860</v>
      </c>
      <c r="C17" s="167">
        <v>1</v>
      </c>
      <c r="D17" s="167">
        <v>2</v>
      </c>
      <c r="E17" s="166" t="s">
        <v>288</v>
      </c>
      <c r="F17" s="165" t="s">
        <v>569</v>
      </c>
      <c r="G17" s="107">
        <v>1757.2</v>
      </c>
      <c r="H17" s="107">
        <v>1757.2</v>
      </c>
      <c r="I17" s="104">
        <f t="shared" si="0"/>
        <v>100</v>
      </c>
    </row>
    <row r="18" spans="1:9" ht="22.5">
      <c r="A18" s="169" t="s">
        <v>570</v>
      </c>
      <c r="B18" s="168">
        <v>860</v>
      </c>
      <c r="C18" s="167">
        <v>1</v>
      </c>
      <c r="D18" s="167">
        <v>2</v>
      </c>
      <c r="E18" s="166" t="s">
        <v>288</v>
      </c>
      <c r="F18" s="165" t="s">
        <v>571</v>
      </c>
      <c r="G18" s="107">
        <v>473.8</v>
      </c>
      <c r="H18" s="107">
        <v>322.2</v>
      </c>
      <c r="I18" s="104">
        <f t="shared" si="0"/>
        <v>68.003376952300542</v>
      </c>
    </row>
    <row r="19" spans="1:9" ht="22.5">
      <c r="A19" s="169" t="s">
        <v>287</v>
      </c>
      <c r="B19" s="168">
        <v>860</v>
      </c>
      <c r="C19" s="167">
        <v>1</v>
      </c>
      <c r="D19" s="167">
        <v>3</v>
      </c>
      <c r="E19" s="166">
        <v>0</v>
      </c>
      <c r="F19" s="165">
        <v>0</v>
      </c>
      <c r="G19" s="107">
        <v>16543.5</v>
      </c>
      <c r="H19" s="107">
        <v>15868.5</v>
      </c>
      <c r="I19" s="104">
        <f t="shared" si="0"/>
        <v>95.919847674313175</v>
      </c>
    </row>
    <row r="20" spans="1:9">
      <c r="A20" s="169" t="s">
        <v>467</v>
      </c>
      <c r="B20" s="168">
        <v>860</v>
      </c>
      <c r="C20" s="167">
        <v>1</v>
      </c>
      <c r="D20" s="167">
        <v>3</v>
      </c>
      <c r="E20" s="166" t="s">
        <v>286</v>
      </c>
      <c r="F20" s="165">
        <v>0</v>
      </c>
      <c r="G20" s="107">
        <v>16543.5</v>
      </c>
      <c r="H20" s="107">
        <v>15868.5</v>
      </c>
      <c r="I20" s="104">
        <f t="shared" si="0"/>
        <v>95.919847674313175</v>
      </c>
    </row>
    <row r="21" spans="1:9" ht="22.5">
      <c r="A21" s="169" t="s">
        <v>572</v>
      </c>
      <c r="B21" s="168">
        <v>860</v>
      </c>
      <c r="C21" s="167">
        <v>1</v>
      </c>
      <c r="D21" s="167">
        <v>3</v>
      </c>
      <c r="E21" s="166" t="s">
        <v>285</v>
      </c>
      <c r="F21" s="165">
        <v>0</v>
      </c>
      <c r="G21" s="107">
        <v>16543.5</v>
      </c>
      <c r="H21" s="107">
        <v>15868.5</v>
      </c>
      <c r="I21" s="104">
        <f t="shared" si="0"/>
        <v>95.919847674313175</v>
      </c>
    </row>
    <row r="22" spans="1:9" ht="22.5">
      <c r="A22" s="169" t="s">
        <v>89</v>
      </c>
      <c r="B22" s="168">
        <v>860</v>
      </c>
      <c r="C22" s="167">
        <v>1</v>
      </c>
      <c r="D22" s="167">
        <v>3</v>
      </c>
      <c r="E22" s="166" t="s">
        <v>285</v>
      </c>
      <c r="F22" s="165" t="s">
        <v>88</v>
      </c>
      <c r="G22" s="107">
        <v>938.2</v>
      </c>
      <c r="H22" s="107">
        <v>930.3</v>
      </c>
      <c r="I22" s="104">
        <f t="shared" si="0"/>
        <v>99.157962054998933</v>
      </c>
    </row>
    <row r="23" spans="1:9" ht="22.5">
      <c r="A23" s="169" t="s">
        <v>573</v>
      </c>
      <c r="B23" s="168">
        <v>860</v>
      </c>
      <c r="C23" s="167">
        <v>1</v>
      </c>
      <c r="D23" s="167">
        <v>3</v>
      </c>
      <c r="E23" s="166" t="s">
        <v>285</v>
      </c>
      <c r="F23" s="165" t="s">
        <v>574</v>
      </c>
      <c r="G23" s="107">
        <v>231.2</v>
      </c>
      <c r="H23" s="107">
        <v>160.69999999999999</v>
      </c>
      <c r="I23" s="104">
        <f t="shared" si="0"/>
        <v>69.506920415224911</v>
      </c>
    </row>
    <row r="24" spans="1:9">
      <c r="A24" s="169" t="s">
        <v>568</v>
      </c>
      <c r="B24" s="168">
        <v>860</v>
      </c>
      <c r="C24" s="167">
        <v>1</v>
      </c>
      <c r="D24" s="167">
        <v>3</v>
      </c>
      <c r="E24" s="166" t="s">
        <v>285</v>
      </c>
      <c r="F24" s="165" t="s">
        <v>569</v>
      </c>
      <c r="G24" s="107">
        <v>6400.4</v>
      </c>
      <c r="H24" s="107">
        <v>6335.7</v>
      </c>
      <c r="I24" s="104">
        <f t="shared" si="0"/>
        <v>98.989125679645028</v>
      </c>
    </row>
    <row r="25" spans="1:9" ht="22.5">
      <c r="A25" s="169" t="s">
        <v>27</v>
      </c>
      <c r="B25" s="168">
        <v>860</v>
      </c>
      <c r="C25" s="167">
        <v>1</v>
      </c>
      <c r="D25" s="167">
        <v>3</v>
      </c>
      <c r="E25" s="166" t="s">
        <v>285</v>
      </c>
      <c r="F25" s="165" t="s">
        <v>26</v>
      </c>
      <c r="G25" s="107">
        <v>943.5</v>
      </c>
      <c r="H25" s="107">
        <v>943.5</v>
      </c>
      <c r="I25" s="104">
        <f t="shared" si="0"/>
        <v>100</v>
      </c>
    </row>
    <row r="26" spans="1:9" ht="33.75">
      <c r="A26" s="169" t="s">
        <v>575</v>
      </c>
      <c r="B26" s="168">
        <v>860</v>
      </c>
      <c r="C26" s="167">
        <v>1</v>
      </c>
      <c r="D26" s="167">
        <v>3</v>
      </c>
      <c r="E26" s="166" t="s">
        <v>285</v>
      </c>
      <c r="F26" s="165" t="s">
        <v>576</v>
      </c>
      <c r="G26" s="107">
        <v>2420.4</v>
      </c>
      <c r="H26" s="107">
        <v>2405.4</v>
      </c>
      <c r="I26" s="104">
        <f t="shared" si="0"/>
        <v>99.380267724343085</v>
      </c>
    </row>
    <row r="27" spans="1:9" ht="22.5">
      <c r="A27" s="169" t="s">
        <v>570</v>
      </c>
      <c r="B27" s="168">
        <v>860</v>
      </c>
      <c r="C27" s="167">
        <v>1</v>
      </c>
      <c r="D27" s="167">
        <v>3</v>
      </c>
      <c r="E27" s="166" t="s">
        <v>285</v>
      </c>
      <c r="F27" s="165" t="s">
        <v>571</v>
      </c>
      <c r="G27" s="107">
        <v>2980.4</v>
      </c>
      <c r="H27" s="107">
        <v>2625.7</v>
      </c>
      <c r="I27" s="104">
        <f t="shared" si="0"/>
        <v>88.098912897597629</v>
      </c>
    </row>
    <row r="28" spans="1:9">
      <c r="A28" s="169" t="s">
        <v>33</v>
      </c>
      <c r="B28" s="168">
        <v>860</v>
      </c>
      <c r="C28" s="167">
        <v>1</v>
      </c>
      <c r="D28" s="167">
        <v>3</v>
      </c>
      <c r="E28" s="166" t="s">
        <v>285</v>
      </c>
      <c r="F28" s="165" t="s">
        <v>32</v>
      </c>
      <c r="G28" s="107">
        <v>241.7</v>
      </c>
      <c r="H28" s="107">
        <v>177.2</v>
      </c>
      <c r="I28" s="104">
        <f t="shared" si="0"/>
        <v>73.314025651634253</v>
      </c>
    </row>
    <row r="29" spans="1:9" ht="22.5">
      <c r="A29" s="169" t="s">
        <v>12</v>
      </c>
      <c r="B29" s="168">
        <v>860</v>
      </c>
      <c r="C29" s="167">
        <v>1</v>
      </c>
      <c r="D29" s="167">
        <v>3</v>
      </c>
      <c r="E29" s="166" t="s">
        <v>285</v>
      </c>
      <c r="F29" s="165" t="s">
        <v>10</v>
      </c>
      <c r="G29" s="107">
        <v>2107.6999999999998</v>
      </c>
      <c r="H29" s="107">
        <v>2038</v>
      </c>
      <c r="I29" s="104">
        <f t="shared" si="0"/>
        <v>96.693077762489935</v>
      </c>
    </row>
    <row r="30" spans="1:9">
      <c r="A30" s="169" t="s">
        <v>21</v>
      </c>
      <c r="B30" s="168">
        <v>860</v>
      </c>
      <c r="C30" s="167">
        <v>1</v>
      </c>
      <c r="D30" s="167">
        <v>3</v>
      </c>
      <c r="E30" s="166" t="s">
        <v>285</v>
      </c>
      <c r="F30" s="165" t="s">
        <v>20</v>
      </c>
      <c r="G30" s="107">
        <v>14.4</v>
      </c>
      <c r="H30" s="107">
        <v>7.4</v>
      </c>
      <c r="I30" s="104">
        <f t="shared" si="0"/>
        <v>51.388888888888893</v>
      </c>
    </row>
    <row r="31" spans="1:9">
      <c r="A31" s="169" t="s">
        <v>87</v>
      </c>
      <c r="B31" s="168">
        <v>860</v>
      </c>
      <c r="C31" s="167">
        <v>1</v>
      </c>
      <c r="D31" s="167">
        <v>3</v>
      </c>
      <c r="E31" s="166" t="s">
        <v>285</v>
      </c>
      <c r="F31" s="165" t="s">
        <v>86</v>
      </c>
      <c r="G31" s="107">
        <v>265.60000000000002</v>
      </c>
      <c r="H31" s="107">
        <v>244.6</v>
      </c>
      <c r="I31" s="104">
        <f t="shared" si="0"/>
        <v>92.093373493975889</v>
      </c>
    </row>
    <row r="32" spans="1:9">
      <c r="A32" s="169" t="s">
        <v>302</v>
      </c>
      <c r="B32" s="168">
        <v>861</v>
      </c>
      <c r="C32" s="167">
        <v>0</v>
      </c>
      <c r="D32" s="167">
        <v>0</v>
      </c>
      <c r="E32" s="166">
        <v>0</v>
      </c>
      <c r="F32" s="165">
        <v>0</v>
      </c>
      <c r="G32" s="107">
        <v>27704.1</v>
      </c>
      <c r="H32" s="107">
        <v>27604.3</v>
      </c>
      <c r="I32" s="104">
        <f t="shared" si="0"/>
        <v>99.639764511390013</v>
      </c>
    </row>
    <row r="33" spans="1:9">
      <c r="A33" s="169" t="s">
        <v>567</v>
      </c>
      <c r="B33" s="168">
        <v>861</v>
      </c>
      <c r="C33" s="167">
        <v>1</v>
      </c>
      <c r="D33" s="167">
        <v>0</v>
      </c>
      <c r="E33" s="166">
        <v>0</v>
      </c>
      <c r="F33" s="165">
        <v>0</v>
      </c>
      <c r="G33" s="107">
        <v>13294.1</v>
      </c>
      <c r="H33" s="107">
        <v>13271.5</v>
      </c>
      <c r="I33" s="104">
        <f t="shared" si="0"/>
        <v>99.829999774335974</v>
      </c>
    </row>
    <row r="34" spans="1:9" ht="22.5">
      <c r="A34" s="169" t="s">
        <v>283</v>
      </c>
      <c r="B34" s="168">
        <v>861</v>
      </c>
      <c r="C34" s="167">
        <v>1</v>
      </c>
      <c r="D34" s="167">
        <v>6</v>
      </c>
      <c r="E34" s="166">
        <v>0</v>
      </c>
      <c r="F34" s="165">
        <v>0</v>
      </c>
      <c r="G34" s="107">
        <v>13163.5</v>
      </c>
      <c r="H34" s="107">
        <v>13140.9</v>
      </c>
      <c r="I34" s="104">
        <f t="shared" si="0"/>
        <v>99.828313138602951</v>
      </c>
    </row>
    <row r="35" spans="1:9" ht="22.5">
      <c r="A35" s="169" t="s">
        <v>5</v>
      </c>
      <c r="B35" s="168">
        <v>861</v>
      </c>
      <c r="C35" s="167">
        <v>1</v>
      </c>
      <c r="D35" s="167">
        <v>6</v>
      </c>
      <c r="E35" s="166" t="s">
        <v>4</v>
      </c>
      <c r="F35" s="165">
        <v>0</v>
      </c>
      <c r="G35" s="107">
        <v>395.2</v>
      </c>
      <c r="H35" s="107">
        <v>395.2</v>
      </c>
      <c r="I35" s="104">
        <f t="shared" si="0"/>
        <v>100</v>
      </c>
    </row>
    <row r="36" spans="1:9">
      <c r="A36" s="169" t="s">
        <v>3</v>
      </c>
      <c r="B36" s="168">
        <v>861</v>
      </c>
      <c r="C36" s="167">
        <v>1</v>
      </c>
      <c r="D36" s="167">
        <v>6</v>
      </c>
      <c r="E36" s="166" t="s">
        <v>2</v>
      </c>
      <c r="F36" s="165">
        <v>0</v>
      </c>
      <c r="G36" s="107">
        <v>395.2</v>
      </c>
      <c r="H36" s="107">
        <v>395.2</v>
      </c>
      <c r="I36" s="104">
        <f t="shared" si="0"/>
        <v>100</v>
      </c>
    </row>
    <row r="37" spans="1:9" ht="33.75">
      <c r="A37" s="169" t="s">
        <v>581</v>
      </c>
      <c r="B37" s="168">
        <v>861</v>
      </c>
      <c r="C37" s="167">
        <v>1</v>
      </c>
      <c r="D37" s="167">
        <v>6</v>
      </c>
      <c r="E37" s="166" t="s">
        <v>582</v>
      </c>
      <c r="F37" s="165">
        <v>0</v>
      </c>
      <c r="G37" s="107">
        <v>395.2</v>
      </c>
      <c r="H37" s="107">
        <v>395.2</v>
      </c>
      <c r="I37" s="104">
        <f t="shared" si="0"/>
        <v>100</v>
      </c>
    </row>
    <row r="38" spans="1:9">
      <c r="A38" s="169" t="s">
        <v>33</v>
      </c>
      <c r="B38" s="168">
        <v>861</v>
      </c>
      <c r="C38" s="167">
        <v>1</v>
      </c>
      <c r="D38" s="167">
        <v>6</v>
      </c>
      <c r="E38" s="166" t="s">
        <v>582</v>
      </c>
      <c r="F38" s="165" t="s">
        <v>32</v>
      </c>
      <c r="G38" s="107">
        <v>395.2</v>
      </c>
      <c r="H38" s="107">
        <v>395.2</v>
      </c>
      <c r="I38" s="104">
        <f t="shared" si="0"/>
        <v>100</v>
      </c>
    </row>
    <row r="39" spans="1:9" ht="22.5">
      <c r="A39" s="169" t="s">
        <v>469</v>
      </c>
      <c r="B39" s="168">
        <v>861</v>
      </c>
      <c r="C39" s="167">
        <v>1</v>
      </c>
      <c r="D39" s="167">
        <v>6</v>
      </c>
      <c r="E39" s="166" t="s">
        <v>28</v>
      </c>
      <c r="F39" s="165">
        <v>0</v>
      </c>
      <c r="G39" s="107">
        <v>12768.3</v>
      </c>
      <c r="H39" s="107">
        <v>12745.7</v>
      </c>
      <c r="I39" s="104">
        <f t="shared" si="0"/>
        <v>99.822999146323326</v>
      </c>
    </row>
    <row r="40" spans="1:9" ht="22.5">
      <c r="A40" s="169" t="s">
        <v>89</v>
      </c>
      <c r="B40" s="168">
        <v>861</v>
      </c>
      <c r="C40" s="167">
        <v>1</v>
      </c>
      <c r="D40" s="167">
        <v>6</v>
      </c>
      <c r="E40" s="166" t="s">
        <v>28</v>
      </c>
      <c r="F40" s="165" t="s">
        <v>88</v>
      </c>
      <c r="G40" s="107">
        <v>40.5</v>
      </c>
      <c r="H40" s="107">
        <v>40.5</v>
      </c>
      <c r="I40" s="104">
        <f t="shared" si="0"/>
        <v>100</v>
      </c>
    </row>
    <row r="41" spans="1:9" ht="22.5">
      <c r="A41" s="169" t="s">
        <v>573</v>
      </c>
      <c r="B41" s="168">
        <v>861</v>
      </c>
      <c r="C41" s="167">
        <v>1</v>
      </c>
      <c r="D41" s="167">
        <v>6</v>
      </c>
      <c r="E41" s="166" t="s">
        <v>28</v>
      </c>
      <c r="F41" s="165" t="s">
        <v>574</v>
      </c>
      <c r="G41" s="107">
        <v>1.2</v>
      </c>
      <c r="H41" s="107">
        <v>1.2</v>
      </c>
      <c r="I41" s="104">
        <f t="shared" si="0"/>
        <v>100</v>
      </c>
    </row>
    <row r="42" spans="1:9">
      <c r="A42" s="169" t="s">
        <v>568</v>
      </c>
      <c r="B42" s="168">
        <v>861</v>
      </c>
      <c r="C42" s="167">
        <v>1</v>
      </c>
      <c r="D42" s="167">
        <v>6</v>
      </c>
      <c r="E42" s="166" t="s">
        <v>28</v>
      </c>
      <c r="F42" s="165" t="s">
        <v>569</v>
      </c>
      <c r="G42" s="107">
        <v>6943.6</v>
      </c>
      <c r="H42" s="107">
        <v>6943.6</v>
      </c>
      <c r="I42" s="104">
        <f t="shared" si="0"/>
        <v>100</v>
      </c>
    </row>
    <row r="43" spans="1:9" ht="22.5">
      <c r="A43" s="169" t="s">
        <v>27</v>
      </c>
      <c r="B43" s="168">
        <v>861</v>
      </c>
      <c r="C43" s="167">
        <v>1</v>
      </c>
      <c r="D43" s="167">
        <v>6</v>
      </c>
      <c r="E43" s="166" t="s">
        <v>28</v>
      </c>
      <c r="F43" s="165" t="s">
        <v>26</v>
      </c>
      <c r="G43" s="107">
        <v>274.7</v>
      </c>
      <c r="H43" s="107">
        <v>274.7</v>
      </c>
      <c r="I43" s="104">
        <f t="shared" si="0"/>
        <v>100</v>
      </c>
    </row>
    <row r="44" spans="1:9" ht="22.5">
      <c r="A44" s="169" t="s">
        <v>570</v>
      </c>
      <c r="B44" s="168">
        <v>861</v>
      </c>
      <c r="C44" s="167">
        <v>1</v>
      </c>
      <c r="D44" s="167">
        <v>6</v>
      </c>
      <c r="E44" s="166" t="s">
        <v>28</v>
      </c>
      <c r="F44" s="165" t="s">
        <v>571</v>
      </c>
      <c r="G44" s="107">
        <v>4286.2</v>
      </c>
      <c r="H44" s="107">
        <v>4264.2</v>
      </c>
      <c r="I44" s="104">
        <f t="shared" si="0"/>
        <v>99.48672483785171</v>
      </c>
    </row>
    <row r="45" spans="1:9">
      <c r="A45" s="169" t="s">
        <v>33</v>
      </c>
      <c r="B45" s="168">
        <v>861</v>
      </c>
      <c r="C45" s="167">
        <v>1</v>
      </c>
      <c r="D45" s="167">
        <v>6</v>
      </c>
      <c r="E45" s="166" t="s">
        <v>28</v>
      </c>
      <c r="F45" s="165" t="s">
        <v>32</v>
      </c>
      <c r="G45" s="107">
        <v>600</v>
      </c>
      <c r="H45" s="107">
        <v>600</v>
      </c>
      <c r="I45" s="104">
        <f t="shared" si="0"/>
        <v>100</v>
      </c>
    </row>
    <row r="46" spans="1:9" ht="22.5">
      <c r="A46" s="169" t="s">
        <v>12</v>
      </c>
      <c r="B46" s="168">
        <v>861</v>
      </c>
      <c r="C46" s="167">
        <v>1</v>
      </c>
      <c r="D46" s="167">
        <v>6</v>
      </c>
      <c r="E46" s="166" t="s">
        <v>28</v>
      </c>
      <c r="F46" s="165" t="s">
        <v>10</v>
      </c>
      <c r="G46" s="107">
        <v>566.6</v>
      </c>
      <c r="H46" s="107">
        <v>566</v>
      </c>
      <c r="I46" s="104">
        <f t="shared" si="0"/>
        <v>99.894105188845742</v>
      </c>
    </row>
    <row r="47" spans="1:9">
      <c r="A47" s="169" t="s">
        <v>21</v>
      </c>
      <c r="B47" s="168">
        <v>861</v>
      </c>
      <c r="C47" s="167">
        <v>1</v>
      </c>
      <c r="D47" s="167">
        <v>6</v>
      </c>
      <c r="E47" s="166" t="s">
        <v>28</v>
      </c>
      <c r="F47" s="165" t="s">
        <v>20</v>
      </c>
      <c r="G47" s="107">
        <v>0.8</v>
      </c>
      <c r="H47" s="107">
        <v>0.8</v>
      </c>
      <c r="I47" s="104">
        <f t="shared" si="0"/>
        <v>100</v>
      </c>
    </row>
    <row r="48" spans="1:9">
      <c r="A48" s="169" t="s">
        <v>87</v>
      </c>
      <c r="B48" s="168">
        <v>861</v>
      </c>
      <c r="C48" s="167">
        <v>1</v>
      </c>
      <c r="D48" s="167">
        <v>6</v>
      </c>
      <c r="E48" s="166" t="s">
        <v>28</v>
      </c>
      <c r="F48" s="165" t="s">
        <v>86</v>
      </c>
      <c r="G48" s="107">
        <v>54.7</v>
      </c>
      <c r="H48" s="107">
        <v>54.7</v>
      </c>
      <c r="I48" s="104">
        <f t="shared" si="0"/>
        <v>100</v>
      </c>
    </row>
    <row r="49" spans="1:9">
      <c r="A49" s="169" t="s">
        <v>277</v>
      </c>
      <c r="B49" s="168">
        <v>861</v>
      </c>
      <c r="C49" s="167">
        <v>1</v>
      </c>
      <c r="D49" s="167">
        <v>13</v>
      </c>
      <c r="E49" s="166">
        <v>0</v>
      </c>
      <c r="F49" s="165">
        <v>0</v>
      </c>
      <c r="G49" s="107">
        <v>130.6</v>
      </c>
      <c r="H49" s="107">
        <v>130.6</v>
      </c>
      <c r="I49" s="104">
        <f t="shared" si="0"/>
        <v>100</v>
      </c>
    </row>
    <row r="50" spans="1:9">
      <c r="A50" s="169" t="s">
        <v>276</v>
      </c>
      <c r="B50" s="168">
        <v>861</v>
      </c>
      <c r="C50" s="167">
        <v>1</v>
      </c>
      <c r="D50" s="167">
        <v>13</v>
      </c>
      <c r="E50" s="166" t="s">
        <v>275</v>
      </c>
      <c r="F50" s="165">
        <v>0</v>
      </c>
      <c r="G50" s="107">
        <v>130.6</v>
      </c>
      <c r="H50" s="107">
        <v>130.6</v>
      </c>
      <c r="I50" s="104">
        <f t="shared" si="0"/>
        <v>100</v>
      </c>
    </row>
    <row r="51" spans="1:9" ht="56.25">
      <c r="A51" s="169" t="s">
        <v>23</v>
      </c>
      <c r="B51" s="168">
        <v>861</v>
      </c>
      <c r="C51" s="167">
        <v>1</v>
      </c>
      <c r="D51" s="167">
        <v>13</v>
      </c>
      <c r="E51" s="166" t="s">
        <v>275</v>
      </c>
      <c r="F51" s="165" t="s">
        <v>22</v>
      </c>
      <c r="G51" s="107">
        <v>130.6</v>
      </c>
      <c r="H51" s="107">
        <v>130.6</v>
      </c>
      <c r="I51" s="104">
        <f t="shared" si="0"/>
        <v>100</v>
      </c>
    </row>
    <row r="52" spans="1:9">
      <c r="A52" s="169" t="s">
        <v>7</v>
      </c>
      <c r="B52" s="168">
        <v>861</v>
      </c>
      <c r="C52" s="167">
        <v>13</v>
      </c>
      <c r="D52" s="167">
        <v>0</v>
      </c>
      <c r="E52" s="166">
        <v>0</v>
      </c>
      <c r="F52" s="165">
        <v>0</v>
      </c>
      <c r="G52" s="107">
        <v>14410</v>
      </c>
      <c r="H52" s="107">
        <v>14332.8</v>
      </c>
      <c r="I52" s="104">
        <f t="shared" si="0"/>
        <v>99.46426092990977</v>
      </c>
    </row>
    <row r="53" spans="1:9">
      <c r="A53" s="169" t="s">
        <v>6</v>
      </c>
      <c r="B53" s="168">
        <v>861</v>
      </c>
      <c r="C53" s="167">
        <v>13</v>
      </c>
      <c r="D53" s="167">
        <v>1</v>
      </c>
      <c r="E53" s="166">
        <v>0</v>
      </c>
      <c r="F53" s="165">
        <v>0</v>
      </c>
      <c r="G53" s="107">
        <v>14410</v>
      </c>
      <c r="H53" s="107">
        <v>14332.8</v>
      </c>
      <c r="I53" s="104">
        <f t="shared" si="0"/>
        <v>99.46426092990977</v>
      </c>
    </row>
    <row r="54" spans="1:9" ht="22.5">
      <c r="A54" s="169" t="s">
        <v>5</v>
      </c>
      <c r="B54" s="168">
        <v>861</v>
      </c>
      <c r="C54" s="167">
        <v>13</v>
      </c>
      <c r="D54" s="167">
        <v>1</v>
      </c>
      <c r="E54" s="166" t="s">
        <v>4</v>
      </c>
      <c r="F54" s="165">
        <v>0</v>
      </c>
      <c r="G54" s="107">
        <v>14410</v>
      </c>
      <c r="H54" s="107">
        <v>14332.8</v>
      </c>
      <c r="I54" s="104">
        <f t="shared" si="0"/>
        <v>99.46426092990977</v>
      </c>
    </row>
    <row r="55" spans="1:9">
      <c r="A55" s="169" t="s">
        <v>3</v>
      </c>
      <c r="B55" s="168">
        <v>861</v>
      </c>
      <c r="C55" s="167">
        <v>13</v>
      </c>
      <c r="D55" s="167">
        <v>1</v>
      </c>
      <c r="E55" s="166" t="s">
        <v>2</v>
      </c>
      <c r="F55" s="165">
        <v>0</v>
      </c>
      <c r="G55" s="107">
        <v>14410</v>
      </c>
      <c r="H55" s="107">
        <v>14332.8</v>
      </c>
      <c r="I55" s="104">
        <f t="shared" si="0"/>
        <v>99.46426092990977</v>
      </c>
    </row>
    <row r="56" spans="1:9">
      <c r="A56" s="169" t="s">
        <v>1</v>
      </c>
      <c r="B56" s="168">
        <v>861</v>
      </c>
      <c r="C56" s="167">
        <v>13</v>
      </c>
      <c r="D56" s="167">
        <v>1</v>
      </c>
      <c r="E56" s="166" t="s">
        <v>2</v>
      </c>
      <c r="F56" s="165" t="s">
        <v>0</v>
      </c>
      <c r="G56" s="107">
        <v>14410</v>
      </c>
      <c r="H56" s="107">
        <v>14332.8</v>
      </c>
      <c r="I56" s="104">
        <f t="shared" si="0"/>
        <v>99.46426092990977</v>
      </c>
    </row>
    <row r="57" spans="1:9">
      <c r="A57" s="169" t="s">
        <v>304</v>
      </c>
      <c r="B57" s="168">
        <v>862</v>
      </c>
      <c r="C57" s="167">
        <v>0</v>
      </c>
      <c r="D57" s="167">
        <v>0</v>
      </c>
      <c r="E57" s="166">
        <v>0</v>
      </c>
      <c r="F57" s="165">
        <v>0</v>
      </c>
      <c r="G57" s="107">
        <v>1811.4</v>
      </c>
      <c r="H57" s="107">
        <v>1736.3</v>
      </c>
      <c r="I57" s="104">
        <f t="shared" si="0"/>
        <v>95.854035552611222</v>
      </c>
    </row>
    <row r="58" spans="1:9">
      <c r="A58" s="169" t="s">
        <v>567</v>
      </c>
      <c r="B58" s="168">
        <v>862</v>
      </c>
      <c r="C58" s="167">
        <v>1</v>
      </c>
      <c r="D58" s="167">
        <v>0</v>
      </c>
      <c r="E58" s="166">
        <v>0</v>
      </c>
      <c r="F58" s="165">
        <v>0</v>
      </c>
      <c r="G58" s="107">
        <v>1811.4</v>
      </c>
      <c r="H58" s="107">
        <v>1736.3</v>
      </c>
      <c r="I58" s="104">
        <f t="shared" si="0"/>
        <v>95.854035552611222</v>
      </c>
    </row>
    <row r="59" spans="1:9">
      <c r="A59" s="169" t="s">
        <v>282</v>
      </c>
      <c r="B59" s="168">
        <v>862</v>
      </c>
      <c r="C59" s="167">
        <v>1</v>
      </c>
      <c r="D59" s="167">
        <v>7</v>
      </c>
      <c r="E59" s="166">
        <v>0</v>
      </c>
      <c r="F59" s="165">
        <v>0</v>
      </c>
      <c r="G59" s="107">
        <v>1811.4</v>
      </c>
      <c r="H59" s="107">
        <v>1736.3</v>
      </c>
      <c r="I59" s="104">
        <f t="shared" si="0"/>
        <v>95.854035552611222</v>
      </c>
    </row>
    <row r="60" spans="1:9" ht="22.5">
      <c r="A60" s="169" t="s">
        <v>470</v>
      </c>
      <c r="B60" s="168">
        <v>862</v>
      </c>
      <c r="C60" s="167">
        <v>1</v>
      </c>
      <c r="D60" s="167">
        <v>7</v>
      </c>
      <c r="E60" s="166" t="s">
        <v>281</v>
      </c>
      <c r="F60" s="165">
        <v>0</v>
      </c>
      <c r="G60" s="107">
        <v>1811.4</v>
      </c>
      <c r="H60" s="107">
        <v>1736.3</v>
      </c>
      <c r="I60" s="104">
        <f t="shared" si="0"/>
        <v>95.854035552611222</v>
      </c>
    </row>
    <row r="61" spans="1:9">
      <c r="A61" s="169" t="s">
        <v>568</v>
      </c>
      <c r="B61" s="168">
        <v>862</v>
      </c>
      <c r="C61" s="167">
        <v>1</v>
      </c>
      <c r="D61" s="167">
        <v>7</v>
      </c>
      <c r="E61" s="166" t="s">
        <v>281</v>
      </c>
      <c r="F61" s="165" t="s">
        <v>569</v>
      </c>
      <c r="G61" s="107">
        <v>1061</v>
      </c>
      <c r="H61" s="107">
        <v>997.5</v>
      </c>
      <c r="I61" s="104">
        <f t="shared" si="0"/>
        <v>94.015080113100851</v>
      </c>
    </row>
    <row r="62" spans="1:9" ht="22.5">
      <c r="A62" s="169" t="s">
        <v>570</v>
      </c>
      <c r="B62" s="168">
        <v>862</v>
      </c>
      <c r="C62" s="167">
        <v>1</v>
      </c>
      <c r="D62" s="167">
        <v>7</v>
      </c>
      <c r="E62" s="166" t="s">
        <v>281</v>
      </c>
      <c r="F62" s="165" t="s">
        <v>571</v>
      </c>
      <c r="G62" s="107">
        <v>677.2</v>
      </c>
      <c r="H62" s="107">
        <v>672</v>
      </c>
      <c r="I62" s="104">
        <f t="shared" si="0"/>
        <v>99.232132309509737</v>
      </c>
    </row>
    <row r="63" spans="1:9">
      <c r="A63" s="169" t="s">
        <v>33</v>
      </c>
      <c r="B63" s="168">
        <v>862</v>
      </c>
      <c r="C63" s="167">
        <v>1</v>
      </c>
      <c r="D63" s="167">
        <v>7</v>
      </c>
      <c r="E63" s="166" t="s">
        <v>281</v>
      </c>
      <c r="F63" s="165" t="s">
        <v>32</v>
      </c>
      <c r="G63" s="107">
        <v>2.8</v>
      </c>
      <c r="H63" s="107">
        <v>2.8</v>
      </c>
      <c r="I63" s="104">
        <f t="shared" si="0"/>
        <v>100</v>
      </c>
    </row>
    <row r="64" spans="1:9" ht="22.5">
      <c r="A64" s="169" t="s">
        <v>12</v>
      </c>
      <c r="B64" s="168">
        <v>862</v>
      </c>
      <c r="C64" s="167">
        <v>1</v>
      </c>
      <c r="D64" s="167">
        <v>7</v>
      </c>
      <c r="E64" s="166" t="s">
        <v>281</v>
      </c>
      <c r="F64" s="165" t="s">
        <v>10</v>
      </c>
      <c r="G64" s="107">
        <v>2.8</v>
      </c>
      <c r="H64" s="107">
        <v>2.8</v>
      </c>
      <c r="I64" s="104">
        <f t="shared" si="0"/>
        <v>100</v>
      </c>
    </row>
    <row r="65" spans="1:9">
      <c r="A65" s="169" t="s">
        <v>21</v>
      </c>
      <c r="B65" s="168">
        <v>862</v>
      </c>
      <c r="C65" s="167">
        <v>1</v>
      </c>
      <c r="D65" s="167">
        <v>7</v>
      </c>
      <c r="E65" s="166" t="s">
        <v>281</v>
      </c>
      <c r="F65" s="165" t="s">
        <v>20</v>
      </c>
      <c r="G65" s="107">
        <v>1</v>
      </c>
      <c r="H65" s="107">
        <v>1</v>
      </c>
      <c r="I65" s="104">
        <f t="shared" si="0"/>
        <v>100</v>
      </c>
    </row>
    <row r="66" spans="1:9">
      <c r="A66" s="169" t="s">
        <v>87</v>
      </c>
      <c r="B66" s="168">
        <v>862</v>
      </c>
      <c r="C66" s="167">
        <v>1</v>
      </c>
      <c r="D66" s="167">
        <v>7</v>
      </c>
      <c r="E66" s="166" t="s">
        <v>281</v>
      </c>
      <c r="F66" s="165" t="s">
        <v>86</v>
      </c>
      <c r="G66" s="107">
        <v>66.599999999999994</v>
      </c>
      <c r="H66" s="107">
        <v>60.2</v>
      </c>
      <c r="I66" s="104">
        <f t="shared" si="0"/>
        <v>90.390390390390408</v>
      </c>
    </row>
    <row r="67" spans="1:9" ht="22.5">
      <c r="A67" s="169" t="s">
        <v>305</v>
      </c>
      <c r="B67" s="168">
        <v>864</v>
      </c>
      <c r="C67" s="167">
        <v>0</v>
      </c>
      <c r="D67" s="167">
        <v>0</v>
      </c>
      <c r="E67" s="166">
        <v>0</v>
      </c>
      <c r="F67" s="165">
        <v>0</v>
      </c>
      <c r="G67" s="107">
        <v>1611812.6</v>
      </c>
      <c r="H67" s="107">
        <v>1554163</v>
      </c>
      <c r="I67" s="104">
        <f t="shared" si="0"/>
        <v>96.42330628262863</v>
      </c>
    </row>
    <row r="68" spans="1:9">
      <c r="A68" s="169" t="s">
        <v>608</v>
      </c>
      <c r="B68" s="168">
        <v>864</v>
      </c>
      <c r="C68" s="167">
        <v>7</v>
      </c>
      <c r="D68" s="167">
        <v>0</v>
      </c>
      <c r="E68" s="166">
        <v>0</v>
      </c>
      <c r="F68" s="165">
        <v>0</v>
      </c>
      <c r="G68" s="107">
        <v>1578586.9</v>
      </c>
      <c r="H68" s="107">
        <v>1520941.2</v>
      </c>
      <c r="I68" s="104">
        <f t="shared" si="0"/>
        <v>96.348271989334265</v>
      </c>
    </row>
    <row r="69" spans="1:9">
      <c r="A69" s="169" t="s">
        <v>156</v>
      </c>
      <c r="B69" s="168">
        <v>864</v>
      </c>
      <c r="C69" s="167">
        <v>7</v>
      </c>
      <c r="D69" s="167">
        <v>1</v>
      </c>
      <c r="E69" s="166">
        <v>0</v>
      </c>
      <c r="F69" s="165">
        <v>0</v>
      </c>
      <c r="G69" s="107">
        <v>597657.4</v>
      </c>
      <c r="H69" s="107">
        <v>554468</v>
      </c>
      <c r="I69" s="104">
        <f t="shared" si="0"/>
        <v>92.77355220566163</v>
      </c>
    </row>
    <row r="70" spans="1:9">
      <c r="A70" s="169" t="s">
        <v>153</v>
      </c>
      <c r="B70" s="168">
        <v>864</v>
      </c>
      <c r="C70" s="167">
        <v>7</v>
      </c>
      <c r="D70" s="167">
        <v>1</v>
      </c>
      <c r="E70" s="166" t="s">
        <v>152</v>
      </c>
      <c r="F70" s="165">
        <v>0</v>
      </c>
      <c r="G70" s="107">
        <v>1011.5</v>
      </c>
      <c r="H70" s="107">
        <v>1011.5</v>
      </c>
      <c r="I70" s="104">
        <f t="shared" si="0"/>
        <v>100</v>
      </c>
    </row>
    <row r="71" spans="1:9">
      <c r="A71" s="169" t="s">
        <v>151</v>
      </c>
      <c r="B71" s="168">
        <v>864</v>
      </c>
      <c r="C71" s="167">
        <v>7</v>
      </c>
      <c r="D71" s="167">
        <v>1</v>
      </c>
      <c r="E71" s="166" t="s">
        <v>150</v>
      </c>
      <c r="F71" s="165">
        <v>0</v>
      </c>
      <c r="G71" s="107">
        <v>1011.5</v>
      </c>
      <c r="H71" s="107">
        <v>1011.5</v>
      </c>
      <c r="I71" s="104">
        <f t="shared" si="0"/>
        <v>100</v>
      </c>
    </row>
    <row r="72" spans="1:9">
      <c r="A72" s="169" t="s">
        <v>149</v>
      </c>
      <c r="B72" s="168">
        <v>864</v>
      </c>
      <c r="C72" s="167">
        <v>7</v>
      </c>
      <c r="D72" s="167">
        <v>1</v>
      </c>
      <c r="E72" s="166" t="s">
        <v>148</v>
      </c>
      <c r="F72" s="165">
        <v>0</v>
      </c>
      <c r="G72" s="107">
        <v>303.7</v>
      </c>
      <c r="H72" s="107">
        <v>303.7</v>
      </c>
      <c r="I72" s="104">
        <f t="shared" si="0"/>
        <v>100</v>
      </c>
    </row>
    <row r="73" spans="1:9" ht="33.75">
      <c r="A73" s="169" t="s">
        <v>103</v>
      </c>
      <c r="B73" s="168">
        <v>864</v>
      </c>
      <c r="C73" s="167">
        <v>7</v>
      </c>
      <c r="D73" s="167">
        <v>1</v>
      </c>
      <c r="E73" s="166" t="s">
        <v>148</v>
      </c>
      <c r="F73" s="165" t="s">
        <v>102</v>
      </c>
      <c r="G73" s="107">
        <v>303.7</v>
      </c>
      <c r="H73" s="107">
        <v>303.7</v>
      </c>
      <c r="I73" s="104">
        <f t="shared" si="0"/>
        <v>100</v>
      </c>
    </row>
    <row r="74" spans="1:9">
      <c r="A74" s="169" t="s">
        <v>147</v>
      </c>
      <c r="B74" s="168">
        <v>864</v>
      </c>
      <c r="C74" s="167">
        <v>7</v>
      </c>
      <c r="D74" s="167">
        <v>1</v>
      </c>
      <c r="E74" s="166" t="s">
        <v>146</v>
      </c>
      <c r="F74" s="165">
        <v>0</v>
      </c>
      <c r="G74" s="107">
        <v>707.8</v>
      </c>
      <c r="H74" s="107">
        <v>707.8</v>
      </c>
      <c r="I74" s="104">
        <f t="shared" si="0"/>
        <v>100</v>
      </c>
    </row>
    <row r="75" spans="1:9" ht="33.75">
      <c r="A75" s="169" t="s">
        <v>103</v>
      </c>
      <c r="B75" s="168">
        <v>864</v>
      </c>
      <c r="C75" s="167">
        <v>7</v>
      </c>
      <c r="D75" s="167">
        <v>1</v>
      </c>
      <c r="E75" s="166" t="s">
        <v>146</v>
      </c>
      <c r="F75" s="165" t="s">
        <v>102</v>
      </c>
      <c r="G75" s="107">
        <v>394.4</v>
      </c>
      <c r="H75" s="107">
        <v>394.4</v>
      </c>
      <c r="I75" s="104">
        <f t="shared" si="0"/>
        <v>100</v>
      </c>
    </row>
    <row r="76" spans="1:9" ht="33.75">
      <c r="A76" s="169" t="s">
        <v>9</v>
      </c>
      <c r="B76" s="168">
        <v>864</v>
      </c>
      <c r="C76" s="167">
        <v>7</v>
      </c>
      <c r="D76" s="167">
        <v>1</v>
      </c>
      <c r="E76" s="166" t="s">
        <v>146</v>
      </c>
      <c r="F76" s="165" t="s">
        <v>8</v>
      </c>
      <c r="G76" s="107">
        <v>313.39999999999998</v>
      </c>
      <c r="H76" s="107">
        <v>313.39999999999998</v>
      </c>
      <c r="I76" s="104">
        <f t="shared" si="0"/>
        <v>100</v>
      </c>
    </row>
    <row r="77" spans="1:9" ht="22.5">
      <c r="A77" s="169" t="s">
        <v>49</v>
      </c>
      <c r="B77" s="168">
        <v>864</v>
      </c>
      <c r="C77" s="167">
        <v>7</v>
      </c>
      <c r="D77" s="167">
        <v>1</v>
      </c>
      <c r="E77" s="166" t="s">
        <v>48</v>
      </c>
      <c r="F77" s="165">
        <v>0</v>
      </c>
      <c r="G77" s="107">
        <v>582704.6</v>
      </c>
      <c r="H77" s="107">
        <v>539515.19999999995</v>
      </c>
      <c r="I77" s="104">
        <f t="shared" ref="I77:I140" si="1">H77/G77*100</f>
        <v>92.588114114767578</v>
      </c>
    </row>
    <row r="78" spans="1:9">
      <c r="A78" s="169" t="s">
        <v>47</v>
      </c>
      <c r="B78" s="168">
        <v>864</v>
      </c>
      <c r="C78" s="167">
        <v>7</v>
      </c>
      <c r="D78" s="167">
        <v>1</v>
      </c>
      <c r="E78" s="166" t="s">
        <v>46</v>
      </c>
      <c r="F78" s="165">
        <v>0</v>
      </c>
      <c r="G78" s="107">
        <v>582704.6</v>
      </c>
      <c r="H78" s="107">
        <v>539515.19999999995</v>
      </c>
      <c r="I78" s="104">
        <f t="shared" si="1"/>
        <v>92.588114114767578</v>
      </c>
    </row>
    <row r="79" spans="1:9" ht="22.5">
      <c r="A79" s="169" t="s">
        <v>12</v>
      </c>
      <c r="B79" s="168">
        <v>864</v>
      </c>
      <c r="C79" s="167">
        <v>7</v>
      </c>
      <c r="D79" s="167">
        <v>1</v>
      </c>
      <c r="E79" s="166" t="s">
        <v>46</v>
      </c>
      <c r="F79" s="165" t="s">
        <v>10</v>
      </c>
      <c r="G79" s="107">
        <v>3287.5</v>
      </c>
      <c r="H79" s="107">
        <v>3287.5</v>
      </c>
      <c r="I79" s="104">
        <f t="shared" si="1"/>
        <v>100</v>
      </c>
    </row>
    <row r="80" spans="1:9" ht="33.75">
      <c r="A80" s="169" t="s">
        <v>103</v>
      </c>
      <c r="B80" s="168">
        <v>864</v>
      </c>
      <c r="C80" s="167">
        <v>7</v>
      </c>
      <c r="D80" s="167">
        <v>1</v>
      </c>
      <c r="E80" s="166" t="s">
        <v>46</v>
      </c>
      <c r="F80" s="165" t="s">
        <v>102</v>
      </c>
      <c r="G80" s="107">
        <v>32655.7</v>
      </c>
      <c r="H80" s="107">
        <v>28821.9</v>
      </c>
      <c r="I80" s="104">
        <f t="shared" si="1"/>
        <v>88.259936243902288</v>
      </c>
    </row>
    <row r="81" spans="1:9" ht="33.75">
      <c r="A81" s="169" t="s">
        <v>9</v>
      </c>
      <c r="B81" s="168">
        <v>864</v>
      </c>
      <c r="C81" s="167">
        <v>7</v>
      </c>
      <c r="D81" s="167">
        <v>1</v>
      </c>
      <c r="E81" s="166" t="s">
        <v>46</v>
      </c>
      <c r="F81" s="165" t="s">
        <v>8</v>
      </c>
      <c r="G81" s="107">
        <v>32628.1</v>
      </c>
      <c r="H81" s="107">
        <v>26172.3</v>
      </c>
      <c r="I81" s="104">
        <f t="shared" si="1"/>
        <v>80.213987329939528</v>
      </c>
    </row>
    <row r="82" spans="1:9" ht="56.25">
      <c r="A82" s="169" t="s">
        <v>23</v>
      </c>
      <c r="B82" s="168">
        <v>864</v>
      </c>
      <c r="C82" s="167">
        <v>7</v>
      </c>
      <c r="D82" s="167">
        <v>1</v>
      </c>
      <c r="E82" s="166" t="s">
        <v>46</v>
      </c>
      <c r="F82" s="165" t="s">
        <v>22</v>
      </c>
      <c r="G82" s="107">
        <v>36.9</v>
      </c>
      <c r="H82" s="107">
        <v>36.9</v>
      </c>
      <c r="I82" s="104">
        <f t="shared" si="1"/>
        <v>100</v>
      </c>
    </row>
    <row r="83" spans="1:9" ht="22.5">
      <c r="A83" s="169" t="s">
        <v>113</v>
      </c>
      <c r="B83" s="168">
        <v>864</v>
      </c>
      <c r="C83" s="167">
        <v>7</v>
      </c>
      <c r="D83" s="167">
        <v>1</v>
      </c>
      <c r="E83" s="166" t="s">
        <v>155</v>
      </c>
      <c r="F83" s="165">
        <v>0</v>
      </c>
      <c r="G83" s="107">
        <v>507602.1</v>
      </c>
      <c r="H83" s="107">
        <v>474702.3</v>
      </c>
      <c r="I83" s="104">
        <f t="shared" si="1"/>
        <v>93.51858473398751</v>
      </c>
    </row>
    <row r="84" spans="1:9" ht="33.75">
      <c r="A84" s="169" t="s">
        <v>103</v>
      </c>
      <c r="B84" s="168">
        <v>864</v>
      </c>
      <c r="C84" s="167">
        <v>7</v>
      </c>
      <c r="D84" s="167">
        <v>1</v>
      </c>
      <c r="E84" s="166" t="s">
        <v>155</v>
      </c>
      <c r="F84" s="165" t="s">
        <v>102</v>
      </c>
      <c r="G84" s="107">
        <v>261866.4</v>
      </c>
      <c r="H84" s="107">
        <v>249124.8</v>
      </c>
      <c r="I84" s="104">
        <f t="shared" si="1"/>
        <v>95.134312764065953</v>
      </c>
    </row>
    <row r="85" spans="1:9" ht="33.75">
      <c r="A85" s="169" t="s">
        <v>9</v>
      </c>
      <c r="B85" s="168">
        <v>864</v>
      </c>
      <c r="C85" s="167">
        <v>7</v>
      </c>
      <c r="D85" s="167">
        <v>1</v>
      </c>
      <c r="E85" s="166" t="s">
        <v>155</v>
      </c>
      <c r="F85" s="165" t="s">
        <v>8</v>
      </c>
      <c r="G85" s="107">
        <v>245735.7</v>
      </c>
      <c r="H85" s="107">
        <v>225577.5</v>
      </c>
      <c r="I85" s="104">
        <f t="shared" si="1"/>
        <v>91.796796314088667</v>
      </c>
    </row>
    <row r="86" spans="1:9" ht="22.5">
      <c r="A86" s="169" t="s">
        <v>671</v>
      </c>
      <c r="B86" s="168">
        <v>864</v>
      </c>
      <c r="C86" s="167">
        <v>7</v>
      </c>
      <c r="D86" s="167">
        <v>1</v>
      </c>
      <c r="E86" s="166" t="s">
        <v>672</v>
      </c>
      <c r="F86" s="165">
        <v>0</v>
      </c>
      <c r="G86" s="107">
        <v>5308.5</v>
      </c>
      <c r="H86" s="107">
        <v>5308.5</v>
      </c>
      <c r="I86" s="104">
        <f t="shared" si="1"/>
        <v>100</v>
      </c>
    </row>
    <row r="87" spans="1:9" ht="33.75">
      <c r="A87" s="169" t="s">
        <v>103</v>
      </c>
      <c r="B87" s="168">
        <v>864</v>
      </c>
      <c r="C87" s="167">
        <v>7</v>
      </c>
      <c r="D87" s="167">
        <v>1</v>
      </c>
      <c r="E87" s="166" t="s">
        <v>672</v>
      </c>
      <c r="F87" s="165" t="s">
        <v>102</v>
      </c>
      <c r="G87" s="107">
        <v>1769.5</v>
      </c>
      <c r="H87" s="107">
        <v>1769.5</v>
      </c>
      <c r="I87" s="104">
        <f t="shared" si="1"/>
        <v>100</v>
      </c>
    </row>
    <row r="88" spans="1:9" ht="33.75">
      <c r="A88" s="169" t="s">
        <v>9</v>
      </c>
      <c r="B88" s="168">
        <v>864</v>
      </c>
      <c r="C88" s="167">
        <v>7</v>
      </c>
      <c r="D88" s="167">
        <v>1</v>
      </c>
      <c r="E88" s="166" t="s">
        <v>672</v>
      </c>
      <c r="F88" s="165" t="s">
        <v>8</v>
      </c>
      <c r="G88" s="107">
        <v>3539</v>
      </c>
      <c r="H88" s="107">
        <v>3539</v>
      </c>
      <c r="I88" s="104">
        <f t="shared" si="1"/>
        <v>100</v>
      </c>
    </row>
    <row r="89" spans="1:9" ht="22.5">
      <c r="A89" s="169" t="s">
        <v>673</v>
      </c>
      <c r="B89" s="168">
        <v>864</v>
      </c>
      <c r="C89" s="167">
        <v>7</v>
      </c>
      <c r="D89" s="167">
        <v>1</v>
      </c>
      <c r="E89" s="166" t="s">
        <v>674</v>
      </c>
      <c r="F89" s="165">
        <v>0</v>
      </c>
      <c r="G89" s="107">
        <v>1185.8</v>
      </c>
      <c r="H89" s="107">
        <v>1185.8</v>
      </c>
      <c r="I89" s="104">
        <f t="shared" si="1"/>
        <v>100</v>
      </c>
    </row>
    <row r="90" spans="1:9" ht="33.75">
      <c r="A90" s="169" t="s">
        <v>103</v>
      </c>
      <c r="B90" s="168">
        <v>864</v>
      </c>
      <c r="C90" s="167">
        <v>7</v>
      </c>
      <c r="D90" s="167">
        <v>1</v>
      </c>
      <c r="E90" s="166" t="s">
        <v>674</v>
      </c>
      <c r="F90" s="165" t="s">
        <v>102</v>
      </c>
      <c r="G90" s="107">
        <v>1018.7</v>
      </c>
      <c r="H90" s="107">
        <v>1018.7</v>
      </c>
      <c r="I90" s="104">
        <f t="shared" si="1"/>
        <v>100</v>
      </c>
    </row>
    <row r="91" spans="1:9" ht="33.75">
      <c r="A91" s="169" t="s">
        <v>9</v>
      </c>
      <c r="B91" s="168">
        <v>864</v>
      </c>
      <c r="C91" s="167">
        <v>7</v>
      </c>
      <c r="D91" s="167">
        <v>1</v>
      </c>
      <c r="E91" s="166" t="s">
        <v>674</v>
      </c>
      <c r="F91" s="165" t="s">
        <v>8</v>
      </c>
      <c r="G91" s="107">
        <v>167.1</v>
      </c>
      <c r="H91" s="107">
        <v>167.1</v>
      </c>
      <c r="I91" s="104">
        <f t="shared" si="1"/>
        <v>100</v>
      </c>
    </row>
    <row r="92" spans="1:9" ht="22.5">
      <c r="A92" s="169" t="s">
        <v>119</v>
      </c>
      <c r="B92" s="168">
        <v>864</v>
      </c>
      <c r="C92" s="167">
        <v>7</v>
      </c>
      <c r="D92" s="167">
        <v>1</v>
      </c>
      <c r="E92" s="166" t="s">
        <v>118</v>
      </c>
      <c r="F92" s="165">
        <v>0</v>
      </c>
      <c r="G92" s="107">
        <v>13941.3</v>
      </c>
      <c r="H92" s="107">
        <v>13941.3</v>
      </c>
      <c r="I92" s="104">
        <f t="shared" si="1"/>
        <v>100</v>
      </c>
    </row>
    <row r="93" spans="1:9" ht="22.5">
      <c r="A93" s="169" t="s">
        <v>115</v>
      </c>
      <c r="B93" s="168">
        <v>864</v>
      </c>
      <c r="C93" s="167">
        <v>7</v>
      </c>
      <c r="D93" s="167">
        <v>1</v>
      </c>
      <c r="E93" s="166" t="s">
        <v>114</v>
      </c>
      <c r="F93" s="165">
        <v>0</v>
      </c>
      <c r="G93" s="107">
        <v>13941.3</v>
      </c>
      <c r="H93" s="107">
        <v>13941.3</v>
      </c>
      <c r="I93" s="104">
        <f t="shared" si="1"/>
        <v>100</v>
      </c>
    </row>
    <row r="94" spans="1:9" ht="22.5">
      <c r="A94" s="169" t="s">
        <v>113</v>
      </c>
      <c r="B94" s="168">
        <v>864</v>
      </c>
      <c r="C94" s="167">
        <v>7</v>
      </c>
      <c r="D94" s="167">
        <v>1</v>
      </c>
      <c r="E94" s="166" t="s">
        <v>112</v>
      </c>
      <c r="F94" s="165">
        <v>0</v>
      </c>
      <c r="G94" s="107">
        <v>13941.3</v>
      </c>
      <c r="H94" s="107">
        <v>13941.3</v>
      </c>
      <c r="I94" s="104">
        <f t="shared" si="1"/>
        <v>100</v>
      </c>
    </row>
    <row r="95" spans="1:9" ht="22.5">
      <c r="A95" s="169" t="s">
        <v>89</v>
      </c>
      <c r="B95" s="168">
        <v>864</v>
      </c>
      <c r="C95" s="167">
        <v>7</v>
      </c>
      <c r="D95" s="167">
        <v>1</v>
      </c>
      <c r="E95" s="166" t="s">
        <v>112</v>
      </c>
      <c r="F95" s="165" t="s">
        <v>88</v>
      </c>
      <c r="G95" s="107">
        <v>10162.200000000001</v>
      </c>
      <c r="H95" s="107">
        <v>10162.200000000001</v>
      </c>
      <c r="I95" s="104">
        <f t="shared" si="1"/>
        <v>100</v>
      </c>
    </row>
    <row r="96" spans="1:9" ht="22.5">
      <c r="A96" s="169" t="s">
        <v>573</v>
      </c>
      <c r="B96" s="168">
        <v>864</v>
      </c>
      <c r="C96" s="167">
        <v>7</v>
      </c>
      <c r="D96" s="167">
        <v>1</v>
      </c>
      <c r="E96" s="166" t="s">
        <v>112</v>
      </c>
      <c r="F96" s="165" t="s">
        <v>574</v>
      </c>
      <c r="G96" s="107">
        <v>3779.1</v>
      </c>
      <c r="H96" s="107">
        <v>3779.1</v>
      </c>
      <c r="I96" s="104">
        <f t="shared" si="1"/>
        <v>100</v>
      </c>
    </row>
    <row r="97" spans="1:9">
      <c r="A97" s="169" t="s">
        <v>154</v>
      </c>
      <c r="B97" s="168">
        <v>864</v>
      </c>
      <c r="C97" s="167">
        <v>7</v>
      </c>
      <c r="D97" s="167">
        <v>2</v>
      </c>
      <c r="E97" s="166">
        <v>0</v>
      </c>
      <c r="F97" s="165">
        <v>0</v>
      </c>
      <c r="G97" s="107">
        <v>910222.3</v>
      </c>
      <c r="H97" s="107">
        <v>899592</v>
      </c>
      <c r="I97" s="104">
        <f t="shared" si="1"/>
        <v>98.832120461122514</v>
      </c>
    </row>
    <row r="98" spans="1:9">
      <c r="A98" s="169" t="s">
        <v>153</v>
      </c>
      <c r="B98" s="168">
        <v>864</v>
      </c>
      <c r="C98" s="167">
        <v>7</v>
      </c>
      <c r="D98" s="167">
        <v>2</v>
      </c>
      <c r="E98" s="166" t="s">
        <v>152</v>
      </c>
      <c r="F98" s="165">
        <v>0</v>
      </c>
      <c r="G98" s="107">
        <v>991.2</v>
      </c>
      <c r="H98" s="107">
        <v>991.2</v>
      </c>
      <c r="I98" s="104">
        <f t="shared" si="1"/>
        <v>100</v>
      </c>
    </row>
    <row r="99" spans="1:9">
      <c r="A99" s="169" t="s">
        <v>151</v>
      </c>
      <c r="B99" s="168">
        <v>864</v>
      </c>
      <c r="C99" s="167">
        <v>7</v>
      </c>
      <c r="D99" s="167">
        <v>2</v>
      </c>
      <c r="E99" s="166" t="s">
        <v>150</v>
      </c>
      <c r="F99" s="165">
        <v>0</v>
      </c>
      <c r="G99" s="107">
        <v>991.2</v>
      </c>
      <c r="H99" s="107">
        <v>991.2</v>
      </c>
      <c r="I99" s="104">
        <f t="shared" si="1"/>
        <v>100</v>
      </c>
    </row>
    <row r="100" spans="1:9">
      <c r="A100" s="169" t="s">
        <v>147</v>
      </c>
      <c r="B100" s="168">
        <v>864</v>
      </c>
      <c r="C100" s="167">
        <v>7</v>
      </c>
      <c r="D100" s="167">
        <v>2</v>
      </c>
      <c r="E100" s="166" t="s">
        <v>146</v>
      </c>
      <c r="F100" s="165">
        <v>0</v>
      </c>
      <c r="G100" s="107">
        <v>991.2</v>
      </c>
      <c r="H100" s="107">
        <v>991.2</v>
      </c>
      <c r="I100" s="104">
        <f t="shared" si="1"/>
        <v>100</v>
      </c>
    </row>
    <row r="101" spans="1:9" ht="33.75">
      <c r="A101" s="169" t="s">
        <v>103</v>
      </c>
      <c r="B101" s="168">
        <v>864</v>
      </c>
      <c r="C101" s="167">
        <v>7</v>
      </c>
      <c r="D101" s="167">
        <v>2</v>
      </c>
      <c r="E101" s="166" t="s">
        <v>146</v>
      </c>
      <c r="F101" s="165" t="s">
        <v>102</v>
      </c>
      <c r="G101" s="107">
        <v>991.2</v>
      </c>
      <c r="H101" s="107">
        <v>991.2</v>
      </c>
      <c r="I101" s="104">
        <f t="shared" si="1"/>
        <v>100</v>
      </c>
    </row>
    <row r="102" spans="1:9" ht="22.5">
      <c r="A102" s="169" t="s">
        <v>49</v>
      </c>
      <c r="B102" s="168">
        <v>864</v>
      </c>
      <c r="C102" s="167">
        <v>7</v>
      </c>
      <c r="D102" s="167">
        <v>2</v>
      </c>
      <c r="E102" s="166" t="s">
        <v>48</v>
      </c>
      <c r="F102" s="165">
        <v>0</v>
      </c>
      <c r="G102" s="107">
        <v>886010.3</v>
      </c>
      <c r="H102" s="107">
        <v>875380</v>
      </c>
      <c r="I102" s="104">
        <f t="shared" si="1"/>
        <v>98.80020582153503</v>
      </c>
    </row>
    <row r="103" spans="1:9">
      <c r="A103" s="169" t="s">
        <v>145</v>
      </c>
      <c r="B103" s="168">
        <v>864</v>
      </c>
      <c r="C103" s="167">
        <v>7</v>
      </c>
      <c r="D103" s="167">
        <v>2</v>
      </c>
      <c r="E103" s="166" t="s">
        <v>144</v>
      </c>
      <c r="F103" s="165">
        <v>0</v>
      </c>
      <c r="G103" s="107">
        <v>886010.3</v>
      </c>
      <c r="H103" s="107">
        <v>875380</v>
      </c>
      <c r="I103" s="104">
        <f t="shared" si="1"/>
        <v>98.80020582153503</v>
      </c>
    </row>
    <row r="104" spans="1:9">
      <c r="A104" s="169" t="s">
        <v>33</v>
      </c>
      <c r="B104" s="168">
        <v>864</v>
      </c>
      <c r="C104" s="167">
        <v>7</v>
      </c>
      <c r="D104" s="167">
        <v>2</v>
      </c>
      <c r="E104" s="166" t="s">
        <v>144</v>
      </c>
      <c r="F104" s="165" t="s">
        <v>32</v>
      </c>
      <c r="G104" s="107">
        <v>14</v>
      </c>
      <c r="H104" s="107">
        <v>14</v>
      </c>
      <c r="I104" s="104">
        <f t="shared" si="1"/>
        <v>100</v>
      </c>
    </row>
    <row r="105" spans="1:9" ht="33.75">
      <c r="A105" s="169" t="s">
        <v>103</v>
      </c>
      <c r="B105" s="168">
        <v>864</v>
      </c>
      <c r="C105" s="167">
        <v>7</v>
      </c>
      <c r="D105" s="167">
        <v>2</v>
      </c>
      <c r="E105" s="166" t="s">
        <v>144</v>
      </c>
      <c r="F105" s="165" t="s">
        <v>102</v>
      </c>
      <c r="G105" s="107">
        <v>72799.100000000006</v>
      </c>
      <c r="H105" s="107">
        <v>63674.1</v>
      </c>
      <c r="I105" s="104">
        <f t="shared" si="1"/>
        <v>87.465504381235476</v>
      </c>
    </row>
    <row r="106" spans="1:9" ht="33.75">
      <c r="A106" s="169" t="s">
        <v>9</v>
      </c>
      <c r="B106" s="168">
        <v>864</v>
      </c>
      <c r="C106" s="167">
        <v>7</v>
      </c>
      <c r="D106" s="167">
        <v>2</v>
      </c>
      <c r="E106" s="166" t="s">
        <v>144</v>
      </c>
      <c r="F106" s="165" t="s">
        <v>8</v>
      </c>
      <c r="G106" s="107">
        <v>5326.6</v>
      </c>
      <c r="H106" s="107">
        <v>4405.3999999999996</v>
      </c>
      <c r="I106" s="104">
        <f t="shared" si="1"/>
        <v>82.705665903202785</v>
      </c>
    </row>
    <row r="107" spans="1:9" ht="56.25">
      <c r="A107" s="169" t="s">
        <v>23</v>
      </c>
      <c r="B107" s="168">
        <v>864</v>
      </c>
      <c r="C107" s="167">
        <v>7</v>
      </c>
      <c r="D107" s="167">
        <v>2</v>
      </c>
      <c r="E107" s="166" t="s">
        <v>144</v>
      </c>
      <c r="F107" s="165" t="s">
        <v>22</v>
      </c>
      <c r="G107" s="107">
        <v>2</v>
      </c>
      <c r="H107" s="107">
        <v>2</v>
      </c>
      <c r="I107" s="104">
        <f t="shared" si="1"/>
        <v>100</v>
      </c>
    </row>
    <row r="108" spans="1:9">
      <c r="A108" s="169" t="s">
        <v>21</v>
      </c>
      <c r="B108" s="168">
        <v>864</v>
      </c>
      <c r="C108" s="167">
        <v>7</v>
      </c>
      <c r="D108" s="167">
        <v>2</v>
      </c>
      <c r="E108" s="166" t="s">
        <v>144</v>
      </c>
      <c r="F108" s="165" t="s">
        <v>20</v>
      </c>
      <c r="G108" s="107">
        <v>2</v>
      </c>
      <c r="H108" s="107">
        <v>2</v>
      </c>
      <c r="I108" s="104">
        <f t="shared" si="1"/>
        <v>100</v>
      </c>
    </row>
    <row r="109" spans="1:9">
      <c r="A109" s="169" t="s">
        <v>87</v>
      </c>
      <c r="B109" s="168">
        <v>864</v>
      </c>
      <c r="C109" s="167">
        <v>7</v>
      </c>
      <c r="D109" s="167">
        <v>2</v>
      </c>
      <c r="E109" s="166" t="s">
        <v>144</v>
      </c>
      <c r="F109" s="165" t="s">
        <v>86</v>
      </c>
      <c r="G109" s="107">
        <v>13</v>
      </c>
      <c r="H109" s="107">
        <v>12.9</v>
      </c>
      <c r="I109" s="104">
        <f t="shared" si="1"/>
        <v>99.230769230769226</v>
      </c>
    </row>
    <row r="110" spans="1:9" ht="22.5">
      <c r="A110" s="169" t="s">
        <v>113</v>
      </c>
      <c r="B110" s="168">
        <v>864</v>
      </c>
      <c r="C110" s="167">
        <v>7</v>
      </c>
      <c r="D110" s="167">
        <v>2</v>
      </c>
      <c r="E110" s="166" t="s">
        <v>143</v>
      </c>
      <c r="F110" s="165">
        <v>0</v>
      </c>
      <c r="G110" s="107">
        <v>806882.6</v>
      </c>
      <c r="H110" s="107">
        <v>806298.9</v>
      </c>
      <c r="I110" s="104">
        <f t="shared" si="1"/>
        <v>99.927659860306818</v>
      </c>
    </row>
    <row r="111" spans="1:9" ht="22.5">
      <c r="A111" s="169" t="s">
        <v>89</v>
      </c>
      <c r="B111" s="168">
        <v>864</v>
      </c>
      <c r="C111" s="167">
        <v>7</v>
      </c>
      <c r="D111" s="167">
        <v>2</v>
      </c>
      <c r="E111" s="166" t="s">
        <v>143</v>
      </c>
      <c r="F111" s="165" t="s">
        <v>88</v>
      </c>
      <c r="G111" s="107">
        <v>5591.8</v>
      </c>
      <c r="H111" s="107">
        <v>5591.7</v>
      </c>
      <c r="I111" s="104">
        <f t="shared" si="1"/>
        <v>99.998211667083936</v>
      </c>
    </row>
    <row r="112" spans="1:9" ht="22.5">
      <c r="A112" s="169" t="s">
        <v>573</v>
      </c>
      <c r="B112" s="168">
        <v>864</v>
      </c>
      <c r="C112" s="167">
        <v>7</v>
      </c>
      <c r="D112" s="167">
        <v>2</v>
      </c>
      <c r="E112" s="166" t="s">
        <v>143</v>
      </c>
      <c r="F112" s="165" t="s">
        <v>574</v>
      </c>
      <c r="G112" s="107">
        <v>2545.3000000000002</v>
      </c>
      <c r="H112" s="107">
        <v>2545.3000000000002</v>
      </c>
      <c r="I112" s="104">
        <f t="shared" si="1"/>
        <v>100</v>
      </c>
    </row>
    <row r="113" spans="1:9" ht="22.5">
      <c r="A113" s="169" t="s">
        <v>12</v>
      </c>
      <c r="B113" s="168">
        <v>864</v>
      </c>
      <c r="C113" s="167">
        <v>7</v>
      </c>
      <c r="D113" s="167">
        <v>2</v>
      </c>
      <c r="E113" s="166" t="s">
        <v>143</v>
      </c>
      <c r="F113" s="165" t="s">
        <v>10</v>
      </c>
      <c r="G113" s="107">
        <v>37.6</v>
      </c>
      <c r="H113" s="107">
        <v>37.6</v>
      </c>
      <c r="I113" s="104">
        <f t="shared" si="1"/>
        <v>100</v>
      </c>
    </row>
    <row r="114" spans="1:9" ht="33.75">
      <c r="A114" s="169" t="s">
        <v>103</v>
      </c>
      <c r="B114" s="168">
        <v>864</v>
      </c>
      <c r="C114" s="167">
        <v>7</v>
      </c>
      <c r="D114" s="167">
        <v>2</v>
      </c>
      <c r="E114" s="166" t="s">
        <v>143</v>
      </c>
      <c r="F114" s="165" t="s">
        <v>102</v>
      </c>
      <c r="G114" s="107">
        <v>737985</v>
      </c>
      <c r="H114" s="107">
        <v>737401.4</v>
      </c>
      <c r="I114" s="104">
        <f t="shared" si="1"/>
        <v>99.920919801892992</v>
      </c>
    </row>
    <row r="115" spans="1:9" ht="33.75">
      <c r="A115" s="169" t="s">
        <v>9</v>
      </c>
      <c r="B115" s="168">
        <v>864</v>
      </c>
      <c r="C115" s="167">
        <v>7</v>
      </c>
      <c r="D115" s="167">
        <v>2</v>
      </c>
      <c r="E115" s="166" t="s">
        <v>143</v>
      </c>
      <c r="F115" s="165" t="s">
        <v>8</v>
      </c>
      <c r="G115" s="107">
        <v>60722.9</v>
      </c>
      <c r="H115" s="107">
        <v>60722.9</v>
      </c>
      <c r="I115" s="104">
        <f t="shared" si="1"/>
        <v>100</v>
      </c>
    </row>
    <row r="116" spans="1:9" ht="22.5">
      <c r="A116" s="169" t="s">
        <v>673</v>
      </c>
      <c r="B116" s="168">
        <v>864</v>
      </c>
      <c r="C116" s="167">
        <v>7</v>
      </c>
      <c r="D116" s="167">
        <v>2</v>
      </c>
      <c r="E116" s="166" t="s">
        <v>675</v>
      </c>
      <c r="F116" s="165">
        <v>0</v>
      </c>
      <c r="G116" s="107">
        <v>971</v>
      </c>
      <c r="H116" s="107">
        <v>970.7</v>
      </c>
      <c r="I116" s="104">
        <f t="shared" si="1"/>
        <v>99.969104016477857</v>
      </c>
    </row>
    <row r="117" spans="1:9" ht="33.75">
      <c r="A117" s="169" t="s">
        <v>103</v>
      </c>
      <c r="B117" s="168">
        <v>864</v>
      </c>
      <c r="C117" s="167">
        <v>7</v>
      </c>
      <c r="D117" s="167">
        <v>2</v>
      </c>
      <c r="E117" s="166" t="s">
        <v>675</v>
      </c>
      <c r="F117" s="165" t="s">
        <v>102</v>
      </c>
      <c r="G117" s="107">
        <v>971</v>
      </c>
      <c r="H117" s="107">
        <v>970.7</v>
      </c>
      <c r="I117" s="104">
        <f t="shared" si="1"/>
        <v>99.969104016477857</v>
      </c>
    </row>
    <row r="118" spans="1:9" ht="22.5">
      <c r="A118" s="169" t="s">
        <v>119</v>
      </c>
      <c r="B118" s="168">
        <v>864</v>
      </c>
      <c r="C118" s="167">
        <v>7</v>
      </c>
      <c r="D118" s="167">
        <v>2</v>
      </c>
      <c r="E118" s="166" t="s">
        <v>118</v>
      </c>
      <c r="F118" s="165">
        <v>0</v>
      </c>
      <c r="G118" s="107">
        <v>23220.799999999999</v>
      </c>
      <c r="H118" s="107">
        <v>23220.799999999999</v>
      </c>
      <c r="I118" s="104">
        <f t="shared" si="1"/>
        <v>100</v>
      </c>
    </row>
    <row r="119" spans="1:9" ht="22.5">
      <c r="A119" s="169" t="s">
        <v>115</v>
      </c>
      <c r="B119" s="168">
        <v>864</v>
      </c>
      <c r="C119" s="167">
        <v>7</v>
      </c>
      <c r="D119" s="167">
        <v>2</v>
      </c>
      <c r="E119" s="166" t="s">
        <v>114</v>
      </c>
      <c r="F119" s="165">
        <v>0</v>
      </c>
      <c r="G119" s="107">
        <v>23220.799999999999</v>
      </c>
      <c r="H119" s="107">
        <v>23220.799999999999</v>
      </c>
      <c r="I119" s="104">
        <f t="shared" si="1"/>
        <v>100</v>
      </c>
    </row>
    <row r="120" spans="1:9" ht="22.5">
      <c r="A120" s="169" t="s">
        <v>113</v>
      </c>
      <c r="B120" s="168">
        <v>864</v>
      </c>
      <c r="C120" s="167">
        <v>7</v>
      </c>
      <c r="D120" s="167">
        <v>2</v>
      </c>
      <c r="E120" s="166" t="s">
        <v>112</v>
      </c>
      <c r="F120" s="165">
        <v>0</v>
      </c>
      <c r="G120" s="107">
        <v>23220.799999999999</v>
      </c>
      <c r="H120" s="107">
        <v>23220.799999999999</v>
      </c>
      <c r="I120" s="104">
        <f t="shared" si="1"/>
        <v>100</v>
      </c>
    </row>
    <row r="121" spans="1:9" ht="22.5">
      <c r="A121" s="169" t="s">
        <v>89</v>
      </c>
      <c r="B121" s="168">
        <v>864</v>
      </c>
      <c r="C121" s="167">
        <v>7</v>
      </c>
      <c r="D121" s="167">
        <v>2</v>
      </c>
      <c r="E121" s="166" t="s">
        <v>112</v>
      </c>
      <c r="F121" s="165" t="s">
        <v>88</v>
      </c>
      <c r="G121" s="107">
        <v>17029.900000000001</v>
      </c>
      <c r="H121" s="107">
        <v>17029.900000000001</v>
      </c>
      <c r="I121" s="104">
        <f t="shared" si="1"/>
        <v>100</v>
      </c>
    </row>
    <row r="122" spans="1:9" ht="22.5">
      <c r="A122" s="169" t="s">
        <v>573</v>
      </c>
      <c r="B122" s="168">
        <v>864</v>
      </c>
      <c r="C122" s="167">
        <v>7</v>
      </c>
      <c r="D122" s="167">
        <v>2</v>
      </c>
      <c r="E122" s="166" t="s">
        <v>112</v>
      </c>
      <c r="F122" s="165" t="s">
        <v>574</v>
      </c>
      <c r="G122" s="107">
        <v>6190.9</v>
      </c>
      <c r="H122" s="107">
        <v>6190.9</v>
      </c>
      <c r="I122" s="104">
        <f t="shared" si="1"/>
        <v>100</v>
      </c>
    </row>
    <row r="123" spans="1:9">
      <c r="A123" s="169" t="s">
        <v>609</v>
      </c>
      <c r="B123" s="168">
        <v>864</v>
      </c>
      <c r="C123" s="167">
        <v>7</v>
      </c>
      <c r="D123" s="167">
        <v>3</v>
      </c>
      <c r="E123" s="166">
        <v>0</v>
      </c>
      <c r="F123" s="165">
        <v>0</v>
      </c>
      <c r="G123" s="107">
        <v>25336</v>
      </c>
      <c r="H123" s="107">
        <v>24107.4</v>
      </c>
      <c r="I123" s="104">
        <f t="shared" si="1"/>
        <v>95.150773602778656</v>
      </c>
    </row>
    <row r="124" spans="1:9" ht="22.5">
      <c r="A124" s="169" t="s">
        <v>49</v>
      </c>
      <c r="B124" s="168">
        <v>864</v>
      </c>
      <c r="C124" s="167">
        <v>7</v>
      </c>
      <c r="D124" s="167">
        <v>3</v>
      </c>
      <c r="E124" s="166" t="s">
        <v>48</v>
      </c>
      <c r="F124" s="165">
        <v>0</v>
      </c>
      <c r="G124" s="107">
        <v>25336</v>
      </c>
      <c r="H124" s="107">
        <v>24107.4</v>
      </c>
      <c r="I124" s="104">
        <f t="shared" si="1"/>
        <v>95.150773602778656</v>
      </c>
    </row>
    <row r="125" spans="1:9">
      <c r="A125" s="169" t="s">
        <v>125</v>
      </c>
      <c r="B125" s="168">
        <v>864</v>
      </c>
      <c r="C125" s="167">
        <v>7</v>
      </c>
      <c r="D125" s="167">
        <v>3</v>
      </c>
      <c r="E125" s="166" t="s">
        <v>124</v>
      </c>
      <c r="F125" s="165">
        <v>0</v>
      </c>
      <c r="G125" s="107">
        <v>25336</v>
      </c>
      <c r="H125" s="107">
        <v>24107.4</v>
      </c>
      <c r="I125" s="104">
        <f t="shared" si="1"/>
        <v>95.150773602778656</v>
      </c>
    </row>
    <row r="126" spans="1:9" ht="22.5">
      <c r="A126" s="169" t="s">
        <v>471</v>
      </c>
      <c r="B126" s="168">
        <v>864</v>
      </c>
      <c r="C126" s="167">
        <v>7</v>
      </c>
      <c r="D126" s="167">
        <v>3</v>
      </c>
      <c r="E126" s="166" t="s">
        <v>472</v>
      </c>
      <c r="F126" s="165">
        <v>0</v>
      </c>
      <c r="G126" s="107">
        <v>2259.6999999999998</v>
      </c>
      <c r="H126" s="107">
        <v>2259.6999999999998</v>
      </c>
      <c r="I126" s="104">
        <f t="shared" si="1"/>
        <v>100</v>
      </c>
    </row>
    <row r="127" spans="1:9" ht="33.75">
      <c r="A127" s="169" t="s">
        <v>103</v>
      </c>
      <c r="B127" s="168">
        <v>864</v>
      </c>
      <c r="C127" s="167">
        <v>7</v>
      </c>
      <c r="D127" s="167">
        <v>3</v>
      </c>
      <c r="E127" s="166" t="s">
        <v>472</v>
      </c>
      <c r="F127" s="165" t="s">
        <v>102</v>
      </c>
      <c r="G127" s="107">
        <v>2259.6999999999998</v>
      </c>
      <c r="H127" s="107">
        <v>2259.6999999999998</v>
      </c>
      <c r="I127" s="104">
        <f t="shared" si="1"/>
        <v>100</v>
      </c>
    </row>
    <row r="128" spans="1:9" ht="22.5">
      <c r="A128" s="169" t="s">
        <v>473</v>
      </c>
      <c r="B128" s="168">
        <v>864</v>
      </c>
      <c r="C128" s="167">
        <v>7</v>
      </c>
      <c r="D128" s="167">
        <v>3</v>
      </c>
      <c r="E128" s="166" t="s">
        <v>474</v>
      </c>
      <c r="F128" s="165">
        <v>0</v>
      </c>
      <c r="G128" s="107">
        <v>21306.9</v>
      </c>
      <c r="H128" s="107">
        <v>20078.3</v>
      </c>
      <c r="I128" s="104">
        <f t="shared" si="1"/>
        <v>94.23379280890228</v>
      </c>
    </row>
    <row r="129" spans="1:9" ht="33.75">
      <c r="A129" s="169" t="s">
        <v>103</v>
      </c>
      <c r="B129" s="168">
        <v>864</v>
      </c>
      <c r="C129" s="167">
        <v>7</v>
      </c>
      <c r="D129" s="167">
        <v>3</v>
      </c>
      <c r="E129" s="166" t="s">
        <v>474</v>
      </c>
      <c r="F129" s="165" t="s">
        <v>102</v>
      </c>
      <c r="G129" s="107">
        <v>21306.9</v>
      </c>
      <c r="H129" s="107">
        <v>20078.3</v>
      </c>
      <c r="I129" s="104">
        <f t="shared" si="1"/>
        <v>94.23379280890228</v>
      </c>
    </row>
    <row r="130" spans="1:9" ht="22.5">
      <c r="A130" s="169" t="s">
        <v>671</v>
      </c>
      <c r="B130" s="168">
        <v>864</v>
      </c>
      <c r="C130" s="167">
        <v>7</v>
      </c>
      <c r="D130" s="167">
        <v>3</v>
      </c>
      <c r="E130" s="166" t="s">
        <v>676</v>
      </c>
      <c r="F130" s="165">
        <v>0</v>
      </c>
      <c r="G130" s="107">
        <v>1769.4</v>
      </c>
      <c r="H130" s="107">
        <v>1769.4</v>
      </c>
      <c r="I130" s="104">
        <f t="shared" si="1"/>
        <v>100</v>
      </c>
    </row>
    <row r="131" spans="1:9" ht="33.75">
      <c r="A131" s="169" t="s">
        <v>103</v>
      </c>
      <c r="B131" s="168">
        <v>864</v>
      </c>
      <c r="C131" s="167">
        <v>7</v>
      </c>
      <c r="D131" s="167">
        <v>3</v>
      </c>
      <c r="E131" s="166" t="s">
        <v>676</v>
      </c>
      <c r="F131" s="165" t="s">
        <v>102</v>
      </c>
      <c r="G131" s="107">
        <v>1769.4</v>
      </c>
      <c r="H131" s="107">
        <v>1769.4</v>
      </c>
      <c r="I131" s="104">
        <f t="shared" si="1"/>
        <v>100</v>
      </c>
    </row>
    <row r="132" spans="1:9">
      <c r="A132" s="169" t="s">
        <v>610</v>
      </c>
      <c r="B132" s="168">
        <v>864</v>
      </c>
      <c r="C132" s="167">
        <v>7</v>
      </c>
      <c r="D132" s="167">
        <v>7</v>
      </c>
      <c r="E132" s="166">
        <v>0</v>
      </c>
      <c r="F132" s="165">
        <v>0</v>
      </c>
      <c r="G132" s="107">
        <v>8333.2000000000007</v>
      </c>
      <c r="H132" s="107">
        <v>8333.2000000000007</v>
      </c>
      <c r="I132" s="104">
        <f t="shared" si="1"/>
        <v>100</v>
      </c>
    </row>
    <row r="133" spans="1:9" ht="22.5">
      <c r="A133" s="169" t="s">
        <v>49</v>
      </c>
      <c r="B133" s="168">
        <v>864</v>
      </c>
      <c r="C133" s="167">
        <v>7</v>
      </c>
      <c r="D133" s="167">
        <v>7</v>
      </c>
      <c r="E133" s="166" t="s">
        <v>48</v>
      </c>
      <c r="F133" s="165">
        <v>0</v>
      </c>
      <c r="G133" s="107">
        <v>8333.2000000000007</v>
      </c>
      <c r="H133" s="107">
        <v>8333.2000000000007</v>
      </c>
      <c r="I133" s="104">
        <f t="shared" si="1"/>
        <v>100</v>
      </c>
    </row>
    <row r="134" spans="1:9">
      <c r="A134" s="169" t="s">
        <v>136</v>
      </c>
      <c r="B134" s="168">
        <v>864</v>
      </c>
      <c r="C134" s="167">
        <v>7</v>
      </c>
      <c r="D134" s="167">
        <v>7</v>
      </c>
      <c r="E134" s="166" t="s">
        <v>135</v>
      </c>
      <c r="F134" s="165">
        <v>0</v>
      </c>
      <c r="G134" s="107">
        <v>8333.2000000000007</v>
      </c>
      <c r="H134" s="107">
        <v>8333.2000000000007</v>
      </c>
      <c r="I134" s="104">
        <f t="shared" si="1"/>
        <v>100</v>
      </c>
    </row>
    <row r="135" spans="1:9">
      <c r="A135" s="169" t="s">
        <v>134</v>
      </c>
      <c r="B135" s="168">
        <v>864</v>
      </c>
      <c r="C135" s="167">
        <v>7</v>
      </c>
      <c r="D135" s="167">
        <v>7</v>
      </c>
      <c r="E135" s="166" t="s">
        <v>133</v>
      </c>
      <c r="F135" s="165">
        <v>0</v>
      </c>
      <c r="G135" s="107">
        <v>7525.4</v>
      </c>
      <c r="H135" s="107">
        <v>7525.4</v>
      </c>
      <c r="I135" s="104">
        <f t="shared" si="1"/>
        <v>100</v>
      </c>
    </row>
    <row r="136" spans="1:9" ht="33.75">
      <c r="A136" s="169" t="s">
        <v>103</v>
      </c>
      <c r="B136" s="168">
        <v>864</v>
      </c>
      <c r="C136" s="167">
        <v>7</v>
      </c>
      <c r="D136" s="167">
        <v>7</v>
      </c>
      <c r="E136" s="166" t="s">
        <v>133</v>
      </c>
      <c r="F136" s="165" t="s">
        <v>102</v>
      </c>
      <c r="G136" s="107">
        <v>7034</v>
      </c>
      <c r="H136" s="107">
        <v>7034</v>
      </c>
      <c r="I136" s="104">
        <f t="shared" si="1"/>
        <v>100</v>
      </c>
    </row>
    <row r="137" spans="1:9" ht="33.75">
      <c r="A137" s="169" t="s">
        <v>9</v>
      </c>
      <c r="B137" s="168">
        <v>864</v>
      </c>
      <c r="C137" s="167">
        <v>7</v>
      </c>
      <c r="D137" s="167">
        <v>7</v>
      </c>
      <c r="E137" s="166" t="s">
        <v>133</v>
      </c>
      <c r="F137" s="165" t="s">
        <v>8</v>
      </c>
      <c r="G137" s="107">
        <v>491.4</v>
      </c>
      <c r="H137" s="107">
        <v>491.4</v>
      </c>
      <c r="I137" s="104">
        <f t="shared" si="1"/>
        <v>100</v>
      </c>
    </row>
    <row r="138" spans="1:9">
      <c r="A138" s="169" t="s">
        <v>132</v>
      </c>
      <c r="B138" s="168">
        <v>864</v>
      </c>
      <c r="C138" s="167">
        <v>7</v>
      </c>
      <c r="D138" s="167">
        <v>7</v>
      </c>
      <c r="E138" s="166" t="s">
        <v>131</v>
      </c>
      <c r="F138" s="165">
        <v>0</v>
      </c>
      <c r="G138" s="107">
        <v>807.8</v>
      </c>
      <c r="H138" s="107">
        <v>807.8</v>
      </c>
      <c r="I138" s="104">
        <f t="shared" si="1"/>
        <v>100</v>
      </c>
    </row>
    <row r="139" spans="1:9" ht="33.75">
      <c r="A139" s="169" t="s">
        <v>103</v>
      </c>
      <c r="B139" s="168">
        <v>864</v>
      </c>
      <c r="C139" s="167">
        <v>7</v>
      </c>
      <c r="D139" s="167">
        <v>7</v>
      </c>
      <c r="E139" s="166" t="s">
        <v>131</v>
      </c>
      <c r="F139" s="165" t="s">
        <v>102</v>
      </c>
      <c r="G139" s="107">
        <v>755.1</v>
      </c>
      <c r="H139" s="107">
        <v>755.1</v>
      </c>
      <c r="I139" s="104">
        <f t="shared" si="1"/>
        <v>100</v>
      </c>
    </row>
    <row r="140" spans="1:9" ht="33.75">
      <c r="A140" s="169" t="s">
        <v>9</v>
      </c>
      <c r="B140" s="168">
        <v>864</v>
      </c>
      <c r="C140" s="167">
        <v>7</v>
      </c>
      <c r="D140" s="167">
        <v>7</v>
      </c>
      <c r="E140" s="166" t="s">
        <v>131</v>
      </c>
      <c r="F140" s="165" t="s">
        <v>8</v>
      </c>
      <c r="G140" s="107">
        <v>52.7</v>
      </c>
      <c r="H140" s="107">
        <v>52.7</v>
      </c>
      <c r="I140" s="104">
        <f t="shared" si="1"/>
        <v>100</v>
      </c>
    </row>
    <row r="141" spans="1:9">
      <c r="A141" s="169" t="s">
        <v>126</v>
      </c>
      <c r="B141" s="168">
        <v>864</v>
      </c>
      <c r="C141" s="167">
        <v>7</v>
      </c>
      <c r="D141" s="167">
        <v>9</v>
      </c>
      <c r="E141" s="166">
        <v>0</v>
      </c>
      <c r="F141" s="165">
        <v>0</v>
      </c>
      <c r="G141" s="107">
        <v>37038</v>
      </c>
      <c r="H141" s="107">
        <v>34440.6</v>
      </c>
      <c r="I141" s="104">
        <f t="shared" ref="I141:I203" si="2">H141/G141*100</f>
        <v>92.987202332739344</v>
      </c>
    </row>
    <row r="142" spans="1:9" ht="22.5">
      <c r="A142" s="169" t="s">
        <v>49</v>
      </c>
      <c r="B142" s="168">
        <v>864</v>
      </c>
      <c r="C142" s="167">
        <v>7</v>
      </c>
      <c r="D142" s="167">
        <v>9</v>
      </c>
      <c r="E142" s="166" t="s">
        <v>48</v>
      </c>
      <c r="F142" s="165">
        <v>0</v>
      </c>
      <c r="G142" s="107">
        <v>21979.599999999999</v>
      </c>
      <c r="H142" s="107">
        <v>20234.2</v>
      </c>
      <c r="I142" s="104">
        <f t="shared" si="2"/>
        <v>92.059000163788255</v>
      </c>
    </row>
    <row r="143" spans="1:9" ht="22.5">
      <c r="A143" s="169" t="s">
        <v>123</v>
      </c>
      <c r="B143" s="168">
        <v>864</v>
      </c>
      <c r="C143" s="167">
        <v>7</v>
      </c>
      <c r="D143" s="167">
        <v>9</v>
      </c>
      <c r="E143" s="166" t="s">
        <v>122</v>
      </c>
      <c r="F143" s="165">
        <v>0</v>
      </c>
      <c r="G143" s="107">
        <v>21979.599999999999</v>
      </c>
      <c r="H143" s="107">
        <v>20234.2</v>
      </c>
      <c r="I143" s="104">
        <f t="shared" si="2"/>
        <v>92.059000163788255</v>
      </c>
    </row>
    <row r="144" spans="1:9" ht="22.5">
      <c r="A144" s="169" t="s">
        <v>89</v>
      </c>
      <c r="B144" s="168">
        <v>864</v>
      </c>
      <c r="C144" s="167">
        <v>7</v>
      </c>
      <c r="D144" s="167">
        <v>9</v>
      </c>
      <c r="E144" s="166" t="s">
        <v>122</v>
      </c>
      <c r="F144" s="165" t="s">
        <v>88</v>
      </c>
      <c r="G144" s="107">
        <v>12501.9</v>
      </c>
      <c r="H144" s="107">
        <v>12501.9</v>
      </c>
      <c r="I144" s="104">
        <f t="shared" si="2"/>
        <v>100</v>
      </c>
    </row>
    <row r="145" spans="1:9">
      <c r="A145" s="169" t="s">
        <v>121</v>
      </c>
      <c r="B145" s="168">
        <v>864</v>
      </c>
      <c r="C145" s="167">
        <v>7</v>
      </c>
      <c r="D145" s="167">
        <v>9</v>
      </c>
      <c r="E145" s="166" t="s">
        <v>122</v>
      </c>
      <c r="F145" s="165" t="s">
        <v>120</v>
      </c>
      <c r="G145" s="107">
        <v>85</v>
      </c>
      <c r="H145" s="107">
        <v>85</v>
      </c>
      <c r="I145" s="104">
        <f t="shared" si="2"/>
        <v>100</v>
      </c>
    </row>
    <row r="146" spans="1:9" ht="22.5">
      <c r="A146" s="169" t="s">
        <v>573</v>
      </c>
      <c r="B146" s="168">
        <v>864</v>
      </c>
      <c r="C146" s="167">
        <v>7</v>
      </c>
      <c r="D146" s="167">
        <v>9</v>
      </c>
      <c r="E146" s="166" t="s">
        <v>122</v>
      </c>
      <c r="F146" s="165" t="s">
        <v>574</v>
      </c>
      <c r="G146" s="107">
        <v>7124.6</v>
      </c>
      <c r="H146" s="107">
        <v>5404.8</v>
      </c>
      <c r="I146" s="104">
        <f t="shared" si="2"/>
        <v>75.861100974089766</v>
      </c>
    </row>
    <row r="147" spans="1:9">
      <c r="A147" s="169" t="s">
        <v>33</v>
      </c>
      <c r="B147" s="168">
        <v>864</v>
      </c>
      <c r="C147" s="167">
        <v>7</v>
      </c>
      <c r="D147" s="167">
        <v>9</v>
      </c>
      <c r="E147" s="166" t="s">
        <v>122</v>
      </c>
      <c r="F147" s="165" t="s">
        <v>32</v>
      </c>
      <c r="G147" s="107">
        <v>405.7</v>
      </c>
      <c r="H147" s="107">
        <v>405.7</v>
      </c>
      <c r="I147" s="104">
        <f t="shared" si="2"/>
        <v>100</v>
      </c>
    </row>
    <row r="148" spans="1:9" ht="22.5">
      <c r="A148" s="169" t="s">
        <v>12</v>
      </c>
      <c r="B148" s="168">
        <v>864</v>
      </c>
      <c r="C148" s="167">
        <v>7</v>
      </c>
      <c r="D148" s="167">
        <v>9</v>
      </c>
      <c r="E148" s="166" t="s">
        <v>122</v>
      </c>
      <c r="F148" s="165" t="s">
        <v>10</v>
      </c>
      <c r="G148" s="107">
        <v>626.5</v>
      </c>
      <c r="H148" s="107">
        <v>602.79999999999995</v>
      </c>
      <c r="I148" s="104">
        <f t="shared" si="2"/>
        <v>96.217079010375102</v>
      </c>
    </row>
    <row r="149" spans="1:9" ht="56.25">
      <c r="A149" s="169" t="s">
        <v>23</v>
      </c>
      <c r="B149" s="168">
        <v>864</v>
      </c>
      <c r="C149" s="167">
        <v>7</v>
      </c>
      <c r="D149" s="167">
        <v>9</v>
      </c>
      <c r="E149" s="166" t="s">
        <v>122</v>
      </c>
      <c r="F149" s="165" t="s">
        <v>22</v>
      </c>
      <c r="G149" s="107">
        <v>12.2</v>
      </c>
      <c r="H149" s="107">
        <v>12.2</v>
      </c>
      <c r="I149" s="104">
        <f t="shared" si="2"/>
        <v>100</v>
      </c>
    </row>
    <row r="150" spans="1:9">
      <c r="A150" s="169" t="s">
        <v>31</v>
      </c>
      <c r="B150" s="168">
        <v>864</v>
      </c>
      <c r="C150" s="167">
        <v>7</v>
      </c>
      <c r="D150" s="167">
        <v>9</v>
      </c>
      <c r="E150" s="166" t="s">
        <v>122</v>
      </c>
      <c r="F150" s="165" t="s">
        <v>30</v>
      </c>
      <c r="G150" s="107">
        <v>2</v>
      </c>
      <c r="H150" s="107">
        <v>0</v>
      </c>
      <c r="I150" s="104">
        <f t="shared" si="2"/>
        <v>0</v>
      </c>
    </row>
    <row r="151" spans="1:9">
      <c r="A151" s="169" t="s">
        <v>21</v>
      </c>
      <c r="B151" s="168">
        <v>864</v>
      </c>
      <c r="C151" s="167">
        <v>7</v>
      </c>
      <c r="D151" s="167">
        <v>9</v>
      </c>
      <c r="E151" s="166" t="s">
        <v>122</v>
      </c>
      <c r="F151" s="165" t="s">
        <v>20</v>
      </c>
      <c r="G151" s="107">
        <v>7.3</v>
      </c>
      <c r="H151" s="107">
        <v>7.3</v>
      </c>
      <c r="I151" s="104">
        <f t="shared" si="2"/>
        <v>100</v>
      </c>
    </row>
    <row r="152" spans="1:9">
      <c r="A152" s="169" t="s">
        <v>87</v>
      </c>
      <c r="B152" s="168">
        <v>864</v>
      </c>
      <c r="C152" s="167">
        <v>7</v>
      </c>
      <c r="D152" s="167">
        <v>9</v>
      </c>
      <c r="E152" s="166" t="s">
        <v>122</v>
      </c>
      <c r="F152" s="165" t="s">
        <v>86</v>
      </c>
      <c r="G152" s="107">
        <v>763.4</v>
      </c>
      <c r="H152" s="107">
        <v>763.4</v>
      </c>
      <c r="I152" s="104">
        <f t="shared" si="2"/>
        <v>100</v>
      </c>
    </row>
    <row r="153" spans="1:9" ht="22.5">
      <c r="A153" s="169" t="s">
        <v>673</v>
      </c>
      <c r="B153" s="168">
        <v>864</v>
      </c>
      <c r="C153" s="167">
        <v>7</v>
      </c>
      <c r="D153" s="167">
        <v>9</v>
      </c>
      <c r="E153" s="166" t="s">
        <v>677</v>
      </c>
      <c r="F153" s="165">
        <v>0</v>
      </c>
      <c r="G153" s="107">
        <v>451</v>
      </c>
      <c r="H153" s="107">
        <v>451.1</v>
      </c>
      <c r="I153" s="104">
        <f t="shared" si="2"/>
        <v>100.02217294900223</v>
      </c>
    </row>
    <row r="154" spans="1:9" ht="22.5">
      <c r="A154" s="169" t="s">
        <v>12</v>
      </c>
      <c r="B154" s="168">
        <v>864</v>
      </c>
      <c r="C154" s="167">
        <v>7</v>
      </c>
      <c r="D154" s="167">
        <v>9</v>
      </c>
      <c r="E154" s="166" t="s">
        <v>677</v>
      </c>
      <c r="F154" s="165" t="s">
        <v>10</v>
      </c>
      <c r="G154" s="107">
        <v>451</v>
      </c>
      <c r="H154" s="107">
        <v>451.1</v>
      </c>
      <c r="I154" s="104">
        <f t="shared" si="2"/>
        <v>100.02217294900223</v>
      </c>
    </row>
    <row r="155" spans="1:9" ht="22.5">
      <c r="A155" s="169" t="s">
        <v>469</v>
      </c>
      <c r="B155" s="168">
        <v>864</v>
      </c>
      <c r="C155" s="167">
        <v>7</v>
      </c>
      <c r="D155" s="167">
        <v>9</v>
      </c>
      <c r="E155" s="166" t="s">
        <v>28</v>
      </c>
      <c r="F155" s="165">
        <v>0</v>
      </c>
      <c r="G155" s="107">
        <v>5521.3</v>
      </c>
      <c r="H155" s="107">
        <v>5045</v>
      </c>
      <c r="I155" s="104">
        <f t="shared" si="2"/>
        <v>91.373408436418956</v>
      </c>
    </row>
    <row r="156" spans="1:9">
      <c r="A156" s="169" t="s">
        <v>568</v>
      </c>
      <c r="B156" s="168">
        <v>864</v>
      </c>
      <c r="C156" s="167">
        <v>7</v>
      </c>
      <c r="D156" s="167">
        <v>9</v>
      </c>
      <c r="E156" s="166" t="s">
        <v>28</v>
      </c>
      <c r="F156" s="165" t="s">
        <v>569</v>
      </c>
      <c r="G156" s="107">
        <v>2841.1</v>
      </c>
      <c r="H156" s="107">
        <v>2841.1</v>
      </c>
      <c r="I156" s="104">
        <f t="shared" si="2"/>
        <v>100</v>
      </c>
    </row>
    <row r="157" spans="1:9" ht="22.5">
      <c r="A157" s="169" t="s">
        <v>27</v>
      </c>
      <c r="B157" s="168">
        <v>864</v>
      </c>
      <c r="C157" s="167">
        <v>7</v>
      </c>
      <c r="D157" s="167">
        <v>9</v>
      </c>
      <c r="E157" s="166" t="s">
        <v>28</v>
      </c>
      <c r="F157" s="165" t="s">
        <v>26</v>
      </c>
      <c r="G157" s="107">
        <v>40.799999999999997</v>
      </c>
      <c r="H157" s="107">
        <v>40.799999999999997</v>
      </c>
      <c r="I157" s="104">
        <f t="shared" si="2"/>
        <v>100</v>
      </c>
    </row>
    <row r="158" spans="1:9" ht="22.5">
      <c r="A158" s="169" t="s">
        <v>570</v>
      </c>
      <c r="B158" s="168">
        <v>864</v>
      </c>
      <c r="C158" s="167">
        <v>7</v>
      </c>
      <c r="D158" s="167">
        <v>9</v>
      </c>
      <c r="E158" s="166" t="s">
        <v>28</v>
      </c>
      <c r="F158" s="165" t="s">
        <v>571</v>
      </c>
      <c r="G158" s="107">
        <v>2545.4</v>
      </c>
      <c r="H158" s="107">
        <v>2069.1</v>
      </c>
      <c r="I158" s="104">
        <f t="shared" si="2"/>
        <v>81.287813310285216</v>
      </c>
    </row>
    <row r="159" spans="1:9" ht="22.5">
      <c r="A159" s="169" t="s">
        <v>12</v>
      </c>
      <c r="B159" s="168">
        <v>864</v>
      </c>
      <c r="C159" s="167">
        <v>7</v>
      </c>
      <c r="D159" s="167">
        <v>9</v>
      </c>
      <c r="E159" s="166" t="s">
        <v>28</v>
      </c>
      <c r="F159" s="165" t="s">
        <v>10</v>
      </c>
      <c r="G159" s="107">
        <v>94</v>
      </c>
      <c r="H159" s="107">
        <v>94</v>
      </c>
      <c r="I159" s="104">
        <f t="shared" si="2"/>
        <v>100</v>
      </c>
    </row>
    <row r="160" spans="1:9" ht="22.5">
      <c r="A160" s="169" t="s">
        <v>119</v>
      </c>
      <c r="B160" s="168">
        <v>864</v>
      </c>
      <c r="C160" s="167">
        <v>7</v>
      </c>
      <c r="D160" s="167">
        <v>9</v>
      </c>
      <c r="E160" s="166" t="s">
        <v>118</v>
      </c>
      <c r="F160" s="165">
        <v>0</v>
      </c>
      <c r="G160" s="107">
        <v>9537.1</v>
      </c>
      <c r="H160" s="107">
        <v>9161.4</v>
      </c>
      <c r="I160" s="104">
        <f t="shared" si="2"/>
        <v>96.060647366599909</v>
      </c>
    </row>
    <row r="161" spans="1:9" ht="22.5">
      <c r="A161" s="169" t="s">
        <v>115</v>
      </c>
      <c r="B161" s="168">
        <v>864</v>
      </c>
      <c r="C161" s="167">
        <v>7</v>
      </c>
      <c r="D161" s="167">
        <v>9</v>
      </c>
      <c r="E161" s="166" t="s">
        <v>114</v>
      </c>
      <c r="F161" s="165">
        <v>0</v>
      </c>
      <c r="G161" s="107">
        <v>9537.1</v>
      </c>
      <c r="H161" s="107">
        <v>9161.4</v>
      </c>
      <c r="I161" s="104">
        <f t="shared" si="2"/>
        <v>96.060647366599909</v>
      </c>
    </row>
    <row r="162" spans="1:9">
      <c r="A162" s="169" t="s">
        <v>121</v>
      </c>
      <c r="B162" s="168">
        <v>864</v>
      </c>
      <c r="C162" s="167">
        <v>7</v>
      </c>
      <c r="D162" s="167">
        <v>9</v>
      </c>
      <c r="E162" s="166" t="s">
        <v>114</v>
      </c>
      <c r="F162" s="165" t="s">
        <v>120</v>
      </c>
      <c r="G162" s="107">
        <v>50.1</v>
      </c>
      <c r="H162" s="107">
        <v>50.1</v>
      </c>
      <c r="I162" s="104">
        <f t="shared" si="2"/>
        <v>100</v>
      </c>
    </row>
    <row r="163" spans="1:9">
      <c r="A163" s="169" t="s">
        <v>33</v>
      </c>
      <c r="B163" s="168">
        <v>864</v>
      </c>
      <c r="C163" s="167">
        <v>7</v>
      </c>
      <c r="D163" s="167">
        <v>9</v>
      </c>
      <c r="E163" s="166" t="s">
        <v>114</v>
      </c>
      <c r="F163" s="165" t="s">
        <v>32</v>
      </c>
      <c r="G163" s="107">
        <v>4935.7</v>
      </c>
      <c r="H163" s="107">
        <v>4796.8</v>
      </c>
      <c r="I163" s="104">
        <f t="shared" si="2"/>
        <v>97.185809510302505</v>
      </c>
    </row>
    <row r="164" spans="1:9" ht="22.5">
      <c r="A164" s="169" t="s">
        <v>12</v>
      </c>
      <c r="B164" s="168">
        <v>864</v>
      </c>
      <c r="C164" s="167">
        <v>7</v>
      </c>
      <c r="D164" s="167">
        <v>9</v>
      </c>
      <c r="E164" s="166" t="s">
        <v>114</v>
      </c>
      <c r="F164" s="165" t="s">
        <v>10</v>
      </c>
      <c r="G164" s="107">
        <v>4262.5</v>
      </c>
      <c r="H164" s="107">
        <v>4025.8</v>
      </c>
      <c r="I164" s="104">
        <f t="shared" si="2"/>
        <v>94.446920821114375</v>
      </c>
    </row>
    <row r="165" spans="1:9" ht="56.25">
      <c r="A165" s="169" t="s">
        <v>23</v>
      </c>
      <c r="B165" s="168">
        <v>864</v>
      </c>
      <c r="C165" s="167">
        <v>7</v>
      </c>
      <c r="D165" s="167">
        <v>9</v>
      </c>
      <c r="E165" s="166" t="s">
        <v>114</v>
      </c>
      <c r="F165" s="165" t="s">
        <v>22</v>
      </c>
      <c r="G165" s="107">
        <v>83.3</v>
      </c>
      <c r="H165" s="107">
        <v>83.3</v>
      </c>
      <c r="I165" s="104">
        <f t="shared" si="2"/>
        <v>100</v>
      </c>
    </row>
    <row r="166" spans="1:9">
      <c r="A166" s="169" t="s">
        <v>21</v>
      </c>
      <c r="B166" s="168">
        <v>864</v>
      </c>
      <c r="C166" s="167">
        <v>7</v>
      </c>
      <c r="D166" s="167">
        <v>9</v>
      </c>
      <c r="E166" s="166" t="s">
        <v>114</v>
      </c>
      <c r="F166" s="165" t="s">
        <v>20</v>
      </c>
      <c r="G166" s="107">
        <v>10.7</v>
      </c>
      <c r="H166" s="107">
        <v>10.7</v>
      </c>
      <c r="I166" s="104">
        <f t="shared" si="2"/>
        <v>100</v>
      </c>
    </row>
    <row r="167" spans="1:9">
      <c r="A167" s="169" t="s">
        <v>87</v>
      </c>
      <c r="B167" s="168">
        <v>864</v>
      </c>
      <c r="C167" s="167">
        <v>7</v>
      </c>
      <c r="D167" s="167">
        <v>9</v>
      </c>
      <c r="E167" s="166" t="s">
        <v>114</v>
      </c>
      <c r="F167" s="165" t="s">
        <v>86</v>
      </c>
      <c r="G167" s="107">
        <v>194.8</v>
      </c>
      <c r="H167" s="107">
        <v>194.7</v>
      </c>
      <c r="I167" s="104">
        <f t="shared" si="2"/>
        <v>99.948665297741258</v>
      </c>
    </row>
    <row r="168" spans="1:9">
      <c r="A168" s="169" t="s">
        <v>616</v>
      </c>
      <c r="B168" s="168">
        <v>864</v>
      </c>
      <c r="C168" s="167">
        <v>10</v>
      </c>
      <c r="D168" s="167">
        <v>0</v>
      </c>
      <c r="E168" s="166">
        <v>0</v>
      </c>
      <c r="F168" s="165">
        <v>0</v>
      </c>
      <c r="G168" s="107">
        <v>33225.699999999997</v>
      </c>
      <c r="H168" s="107">
        <v>33221.800000000003</v>
      </c>
      <c r="I168" s="104">
        <f t="shared" si="2"/>
        <v>99.988262098315488</v>
      </c>
    </row>
    <row r="169" spans="1:9">
      <c r="A169" s="169" t="s">
        <v>50</v>
      </c>
      <c r="B169" s="168">
        <v>864</v>
      </c>
      <c r="C169" s="167">
        <v>10</v>
      </c>
      <c r="D169" s="167">
        <v>4</v>
      </c>
      <c r="E169" s="166">
        <v>0</v>
      </c>
      <c r="F169" s="165">
        <v>0</v>
      </c>
      <c r="G169" s="107">
        <v>33225.699999999997</v>
      </c>
      <c r="H169" s="107">
        <v>33221.800000000003</v>
      </c>
      <c r="I169" s="104">
        <f t="shared" si="2"/>
        <v>99.988262098315488</v>
      </c>
    </row>
    <row r="170" spans="1:9" ht="22.5">
      <c r="A170" s="169" t="s">
        <v>49</v>
      </c>
      <c r="B170" s="168">
        <v>864</v>
      </c>
      <c r="C170" s="167">
        <v>10</v>
      </c>
      <c r="D170" s="167">
        <v>4</v>
      </c>
      <c r="E170" s="166" t="s">
        <v>48</v>
      </c>
      <c r="F170" s="165">
        <v>0</v>
      </c>
      <c r="G170" s="107">
        <v>33225.699999999997</v>
      </c>
      <c r="H170" s="107">
        <v>33221.800000000003</v>
      </c>
      <c r="I170" s="104">
        <f t="shared" si="2"/>
        <v>99.988262098315488</v>
      </c>
    </row>
    <row r="171" spans="1:9">
      <c r="A171" s="169" t="s">
        <v>47</v>
      </c>
      <c r="B171" s="168">
        <v>864</v>
      </c>
      <c r="C171" s="167">
        <v>10</v>
      </c>
      <c r="D171" s="167">
        <v>4</v>
      </c>
      <c r="E171" s="166" t="s">
        <v>46</v>
      </c>
      <c r="F171" s="165">
        <v>0</v>
      </c>
      <c r="G171" s="107">
        <v>32830.699999999997</v>
      </c>
      <c r="H171" s="107">
        <v>32830.5</v>
      </c>
      <c r="I171" s="104">
        <f t="shared" si="2"/>
        <v>99.999390814085615</v>
      </c>
    </row>
    <row r="172" spans="1:9" ht="33.75">
      <c r="A172" s="169" t="s">
        <v>45</v>
      </c>
      <c r="B172" s="168">
        <v>864</v>
      </c>
      <c r="C172" s="167">
        <v>10</v>
      </c>
      <c r="D172" s="167">
        <v>4</v>
      </c>
      <c r="E172" s="166" t="s">
        <v>44</v>
      </c>
      <c r="F172" s="165">
        <v>0</v>
      </c>
      <c r="G172" s="107">
        <v>32830.699999999997</v>
      </c>
      <c r="H172" s="107">
        <v>32830.5</v>
      </c>
      <c r="I172" s="104">
        <f t="shared" si="2"/>
        <v>99.999390814085615</v>
      </c>
    </row>
    <row r="173" spans="1:9" ht="22.5">
      <c r="A173" s="169" t="s">
        <v>25</v>
      </c>
      <c r="B173" s="168">
        <v>864</v>
      </c>
      <c r="C173" s="167">
        <v>10</v>
      </c>
      <c r="D173" s="167">
        <v>4</v>
      </c>
      <c r="E173" s="166" t="s">
        <v>44</v>
      </c>
      <c r="F173" s="165" t="s">
        <v>24</v>
      </c>
      <c r="G173" s="107">
        <v>32830.699999999997</v>
      </c>
      <c r="H173" s="107">
        <v>32830.5</v>
      </c>
      <c r="I173" s="104">
        <f t="shared" si="2"/>
        <v>99.999390814085615</v>
      </c>
    </row>
    <row r="174" spans="1:9">
      <c r="A174" s="169" t="s">
        <v>136</v>
      </c>
      <c r="B174" s="168">
        <v>864</v>
      </c>
      <c r="C174" s="167">
        <v>10</v>
      </c>
      <c r="D174" s="167">
        <v>4</v>
      </c>
      <c r="E174" s="166" t="s">
        <v>135</v>
      </c>
      <c r="F174" s="165">
        <v>0</v>
      </c>
      <c r="G174" s="107">
        <v>395</v>
      </c>
      <c r="H174" s="107">
        <v>391.3</v>
      </c>
      <c r="I174" s="104">
        <f t="shared" si="2"/>
        <v>99.063291139240505</v>
      </c>
    </row>
    <row r="175" spans="1:9">
      <c r="A175" s="169" t="s">
        <v>134</v>
      </c>
      <c r="B175" s="168">
        <v>864</v>
      </c>
      <c r="C175" s="167">
        <v>10</v>
      </c>
      <c r="D175" s="167">
        <v>4</v>
      </c>
      <c r="E175" s="166" t="s">
        <v>133</v>
      </c>
      <c r="F175" s="165">
        <v>0</v>
      </c>
      <c r="G175" s="107">
        <v>395</v>
      </c>
      <c r="H175" s="107">
        <v>391.3</v>
      </c>
      <c r="I175" s="104">
        <f t="shared" si="2"/>
        <v>99.063291139240505</v>
      </c>
    </row>
    <row r="176" spans="1:9" ht="22.5">
      <c r="A176" s="169" t="s">
        <v>25</v>
      </c>
      <c r="B176" s="168">
        <v>864</v>
      </c>
      <c r="C176" s="167">
        <v>10</v>
      </c>
      <c r="D176" s="167">
        <v>4</v>
      </c>
      <c r="E176" s="166" t="s">
        <v>133</v>
      </c>
      <c r="F176" s="165" t="s">
        <v>24</v>
      </c>
      <c r="G176" s="107">
        <v>395</v>
      </c>
      <c r="H176" s="107">
        <v>391.3</v>
      </c>
      <c r="I176" s="104">
        <f t="shared" si="2"/>
        <v>99.063291139240505</v>
      </c>
    </row>
    <row r="177" spans="1:9">
      <c r="A177" s="169" t="s">
        <v>306</v>
      </c>
      <c r="B177" s="168">
        <v>865</v>
      </c>
      <c r="C177" s="167">
        <v>0</v>
      </c>
      <c r="D177" s="167">
        <v>0</v>
      </c>
      <c r="E177" s="166">
        <v>0</v>
      </c>
      <c r="F177" s="165">
        <v>0</v>
      </c>
      <c r="G177" s="107">
        <v>96925.8</v>
      </c>
      <c r="H177" s="107">
        <v>89561.7</v>
      </c>
      <c r="I177" s="104">
        <f t="shared" si="2"/>
        <v>92.402332505896254</v>
      </c>
    </row>
    <row r="178" spans="1:9">
      <c r="A178" s="169" t="s">
        <v>608</v>
      </c>
      <c r="B178" s="168">
        <v>865</v>
      </c>
      <c r="C178" s="167">
        <v>7</v>
      </c>
      <c r="D178" s="167">
        <v>0</v>
      </c>
      <c r="E178" s="166">
        <v>0</v>
      </c>
      <c r="F178" s="165">
        <v>0</v>
      </c>
      <c r="G178" s="107">
        <v>34217.599999999999</v>
      </c>
      <c r="H178" s="107">
        <v>31621</v>
      </c>
      <c r="I178" s="104">
        <f t="shared" si="2"/>
        <v>92.411507528289533</v>
      </c>
    </row>
    <row r="179" spans="1:9">
      <c r="A179" s="169" t="s">
        <v>609</v>
      </c>
      <c r="B179" s="168">
        <v>865</v>
      </c>
      <c r="C179" s="167">
        <v>7</v>
      </c>
      <c r="D179" s="167">
        <v>3</v>
      </c>
      <c r="E179" s="166">
        <v>0</v>
      </c>
      <c r="F179" s="165">
        <v>0</v>
      </c>
      <c r="G179" s="107">
        <v>33838.800000000003</v>
      </c>
      <c r="H179" s="107">
        <v>31242.2</v>
      </c>
      <c r="I179" s="104">
        <f t="shared" si="2"/>
        <v>92.326560043500351</v>
      </c>
    </row>
    <row r="180" spans="1:9" ht="22.5">
      <c r="A180" s="169" t="s">
        <v>49</v>
      </c>
      <c r="B180" s="168">
        <v>865</v>
      </c>
      <c r="C180" s="167">
        <v>7</v>
      </c>
      <c r="D180" s="167">
        <v>3</v>
      </c>
      <c r="E180" s="166" t="s">
        <v>48</v>
      </c>
      <c r="F180" s="165">
        <v>0</v>
      </c>
      <c r="G180" s="107">
        <v>33838.800000000003</v>
      </c>
      <c r="H180" s="107">
        <v>31242.2</v>
      </c>
      <c r="I180" s="104">
        <f t="shared" si="2"/>
        <v>92.326560043500351</v>
      </c>
    </row>
    <row r="181" spans="1:9">
      <c r="A181" s="169" t="s">
        <v>125</v>
      </c>
      <c r="B181" s="168">
        <v>865</v>
      </c>
      <c r="C181" s="167">
        <v>7</v>
      </c>
      <c r="D181" s="167">
        <v>3</v>
      </c>
      <c r="E181" s="166" t="s">
        <v>124</v>
      </c>
      <c r="F181" s="165">
        <v>0</v>
      </c>
      <c r="G181" s="107">
        <v>33838.800000000003</v>
      </c>
      <c r="H181" s="107">
        <v>31242.2</v>
      </c>
      <c r="I181" s="104">
        <f t="shared" si="2"/>
        <v>92.326560043500351</v>
      </c>
    </row>
    <row r="182" spans="1:9" ht="22.5">
      <c r="A182" s="169" t="s">
        <v>142</v>
      </c>
      <c r="B182" s="168">
        <v>865</v>
      </c>
      <c r="C182" s="167">
        <v>7</v>
      </c>
      <c r="D182" s="167">
        <v>3</v>
      </c>
      <c r="E182" s="166" t="s">
        <v>141</v>
      </c>
      <c r="F182" s="165">
        <v>0</v>
      </c>
      <c r="G182" s="107">
        <v>33838.800000000003</v>
      </c>
      <c r="H182" s="107">
        <v>31242.2</v>
      </c>
      <c r="I182" s="104">
        <f t="shared" si="2"/>
        <v>92.326560043500351</v>
      </c>
    </row>
    <row r="183" spans="1:9" ht="33.75">
      <c r="A183" s="169" t="s">
        <v>103</v>
      </c>
      <c r="B183" s="168">
        <v>865</v>
      </c>
      <c r="C183" s="167">
        <v>7</v>
      </c>
      <c r="D183" s="167">
        <v>3</v>
      </c>
      <c r="E183" s="166" t="s">
        <v>141</v>
      </c>
      <c r="F183" s="165" t="s">
        <v>102</v>
      </c>
      <c r="G183" s="107">
        <v>24080</v>
      </c>
      <c r="H183" s="107">
        <v>22988.6</v>
      </c>
      <c r="I183" s="104">
        <f t="shared" si="2"/>
        <v>95.46760797342192</v>
      </c>
    </row>
    <row r="184" spans="1:9" ht="33.75">
      <c r="A184" s="169" t="s">
        <v>9</v>
      </c>
      <c r="B184" s="168">
        <v>865</v>
      </c>
      <c r="C184" s="167">
        <v>7</v>
      </c>
      <c r="D184" s="167">
        <v>3</v>
      </c>
      <c r="E184" s="166" t="s">
        <v>141</v>
      </c>
      <c r="F184" s="165" t="s">
        <v>8</v>
      </c>
      <c r="G184" s="107">
        <v>9758.7999999999993</v>
      </c>
      <c r="H184" s="107">
        <v>8253.6</v>
      </c>
      <c r="I184" s="104">
        <f t="shared" si="2"/>
        <v>84.575972455629795</v>
      </c>
    </row>
    <row r="185" spans="1:9">
      <c r="A185" s="169" t="s">
        <v>610</v>
      </c>
      <c r="B185" s="168">
        <v>865</v>
      </c>
      <c r="C185" s="167">
        <v>7</v>
      </c>
      <c r="D185" s="167">
        <v>7</v>
      </c>
      <c r="E185" s="166">
        <v>0</v>
      </c>
      <c r="F185" s="165">
        <v>0</v>
      </c>
      <c r="G185" s="107">
        <v>378.8</v>
      </c>
      <c r="H185" s="107">
        <v>378.8</v>
      </c>
      <c r="I185" s="104">
        <f t="shared" si="2"/>
        <v>100</v>
      </c>
    </row>
    <row r="186" spans="1:9" ht="22.5">
      <c r="A186" s="169" t="s">
        <v>17</v>
      </c>
      <c r="B186" s="168">
        <v>865</v>
      </c>
      <c r="C186" s="167">
        <v>7</v>
      </c>
      <c r="D186" s="167">
        <v>7</v>
      </c>
      <c r="E186" s="166" t="s">
        <v>16</v>
      </c>
      <c r="F186" s="165">
        <v>0</v>
      </c>
      <c r="G186" s="107">
        <v>378.8</v>
      </c>
      <c r="H186" s="107">
        <v>378.8</v>
      </c>
      <c r="I186" s="104">
        <f t="shared" si="2"/>
        <v>100</v>
      </c>
    </row>
    <row r="187" spans="1:9">
      <c r="A187" s="169" t="s">
        <v>130</v>
      </c>
      <c r="B187" s="168">
        <v>865</v>
      </c>
      <c r="C187" s="167">
        <v>7</v>
      </c>
      <c r="D187" s="167">
        <v>7</v>
      </c>
      <c r="E187" s="166" t="s">
        <v>129</v>
      </c>
      <c r="F187" s="165">
        <v>0</v>
      </c>
      <c r="G187" s="107">
        <v>378.8</v>
      </c>
      <c r="H187" s="107">
        <v>378.8</v>
      </c>
      <c r="I187" s="104">
        <f t="shared" si="2"/>
        <v>100</v>
      </c>
    </row>
    <row r="188" spans="1:9" ht="22.5">
      <c r="A188" s="169" t="s">
        <v>128</v>
      </c>
      <c r="B188" s="168">
        <v>865</v>
      </c>
      <c r="C188" s="167">
        <v>7</v>
      </c>
      <c r="D188" s="167">
        <v>7</v>
      </c>
      <c r="E188" s="166" t="s">
        <v>127</v>
      </c>
      <c r="F188" s="165">
        <v>0</v>
      </c>
      <c r="G188" s="107">
        <v>378.8</v>
      </c>
      <c r="H188" s="107">
        <v>378.8</v>
      </c>
      <c r="I188" s="104">
        <f t="shared" si="2"/>
        <v>100</v>
      </c>
    </row>
    <row r="189" spans="1:9" ht="22.5">
      <c r="A189" s="169" t="s">
        <v>12</v>
      </c>
      <c r="B189" s="168">
        <v>865</v>
      </c>
      <c r="C189" s="167">
        <v>7</v>
      </c>
      <c r="D189" s="167">
        <v>7</v>
      </c>
      <c r="E189" s="166" t="s">
        <v>127</v>
      </c>
      <c r="F189" s="165" t="s">
        <v>10</v>
      </c>
      <c r="G189" s="107">
        <v>378.8</v>
      </c>
      <c r="H189" s="107">
        <v>378.8</v>
      </c>
      <c r="I189" s="104">
        <f t="shared" si="2"/>
        <v>100</v>
      </c>
    </row>
    <row r="190" spans="1:9">
      <c r="A190" s="169" t="s">
        <v>111</v>
      </c>
      <c r="B190" s="168">
        <v>865</v>
      </c>
      <c r="C190" s="167">
        <v>8</v>
      </c>
      <c r="D190" s="167">
        <v>0</v>
      </c>
      <c r="E190" s="166">
        <v>0</v>
      </c>
      <c r="F190" s="165">
        <v>0</v>
      </c>
      <c r="G190" s="107">
        <v>54292.7</v>
      </c>
      <c r="H190" s="107">
        <v>49525.2</v>
      </c>
      <c r="I190" s="104">
        <f t="shared" si="2"/>
        <v>91.218893147697571</v>
      </c>
    </row>
    <row r="191" spans="1:9">
      <c r="A191" s="169" t="s">
        <v>110</v>
      </c>
      <c r="B191" s="168">
        <v>865</v>
      </c>
      <c r="C191" s="167">
        <v>8</v>
      </c>
      <c r="D191" s="167">
        <v>1</v>
      </c>
      <c r="E191" s="166">
        <v>0</v>
      </c>
      <c r="F191" s="165">
        <v>0</v>
      </c>
      <c r="G191" s="107">
        <v>41695.699999999997</v>
      </c>
      <c r="H191" s="107">
        <v>38886.5</v>
      </c>
      <c r="I191" s="104">
        <f t="shared" si="2"/>
        <v>93.262614610139664</v>
      </c>
    </row>
    <row r="192" spans="1:9" ht="22.5">
      <c r="A192" s="169" t="s">
        <v>233</v>
      </c>
      <c r="B192" s="168">
        <v>865</v>
      </c>
      <c r="C192" s="167">
        <v>8</v>
      </c>
      <c r="D192" s="167">
        <v>1</v>
      </c>
      <c r="E192" s="166" t="s">
        <v>232</v>
      </c>
      <c r="F192" s="165">
        <v>0</v>
      </c>
      <c r="G192" s="107">
        <v>500.7</v>
      </c>
      <c r="H192" s="107">
        <v>500.7</v>
      </c>
      <c r="I192" s="104">
        <f t="shared" si="2"/>
        <v>100</v>
      </c>
    </row>
    <row r="193" spans="1:9">
      <c r="A193" s="169" t="s">
        <v>611</v>
      </c>
      <c r="B193" s="168">
        <v>865</v>
      </c>
      <c r="C193" s="167">
        <v>8</v>
      </c>
      <c r="D193" s="167">
        <v>1</v>
      </c>
      <c r="E193" s="166" t="s">
        <v>612</v>
      </c>
      <c r="F193" s="165">
        <v>0</v>
      </c>
      <c r="G193" s="107">
        <v>500.7</v>
      </c>
      <c r="H193" s="107">
        <v>500.7</v>
      </c>
      <c r="I193" s="104">
        <f t="shared" si="2"/>
        <v>100</v>
      </c>
    </row>
    <row r="194" spans="1:9">
      <c r="A194" s="169" t="s">
        <v>613</v>
      </c>
      <c r="B194" s="168">
        <v>865</v>
      </c>
      <c r="C194" s="167">
        <v>8</v>
      </c>
      <c r="D194" s="167">
        <v>1</v>
      </c>
      <c r="E194" s="166" t="s">
        <v>614</v>
      </c>
      <c r="F194" s="165">
        <v>0</v>
      </c>
      <c r="G194" s="107">
        <v>500.7</v>
      </c>
      <c r="H194" s="107">
        <v>500.7</v>
      </c>
      <c r="I194" s="104">
        <f t="shared" si="2"/>
        <v>100</v>
      </c>
    </row>
    <row r="195" spans="1:9" ht="22.5">
      <c r="A195" s="169" t="s">
        <v>12</v>
      </c>
      <c r="B195" s="168">
        <v>865</v>
      </c>
      <c r="C195" s="167">
        <v>8</v>
      </c>
      <c r="D195" s="167">
        <v>1</v>
      </c>
      <c r="E195" s="166" t="s">
        <v>614</v>
      </c>
      <c r="F195" s="165" t="s">
        <v>10</v>
      </c>
      <c r="G195" s="107">
        <v>500.7</v>
      </c>
      <c r="H195" s="107">
        <v>405.7</v>
      </c>
      <c r="I195" s="104">
        <f t="shared" si="2"/>
        <v>81.026562812063105</v>
      </c>
    </row>
    <row r="196" spans="1:9">
      <c r="A196" s="169" t="s">
        <v>100</v>
      </c>
      <c r="B196" s="168">
        <v>865</v>
      </c>
      <c r="C196" s="167">
        <v>8</v>
      </c>
      <c r="D196" s="167">
        <v>1</v>
      </c>
      <c r="E196" s="166" t="s">
        <v>99</v>
      </c>
      <c r="F196" s="165">
        <v>0</v>
      </c>
      <c r="G196" s="107">
        <v>41195</v>
      </c>
      <c r="H196" s="107">
        <v>38385.800000000003</v>
      </c>
      <c r="I196" s="104">
        <f t="shared" si="2"/>
        <v>93.180725816239843</v>
      </c>
    </row>
    <row r="197" spans="1:9" ht="22.5">
      <c r="A197" s="169" t="s">
        <v>109</v>
      </c>
      <c r="B197" s="168">
        <v>865</v>
      </c>
      <c r="C197" s="167">
        <v>8</v>
      </c>
      <c r="D197" s="167">
        <v>1</v>
      </c>
      <c r="E197" s="166" t="s">
        <v>108</v>
      </c>
      <c r="F197" s="165">
        <v>0</v>
      </c>
      <c r="G197" s="107">
        <v>23546.3</v>
      </c>
      <c r="H197" s="107">
        <v>22559.8</v>
      </c>
      <c r="I197" s="104">
        <f t="shared" si="2"/>
        <v>95.810382098248979</v>
      </c>
    </row>
    <row r="198" spans="1:9">
      <c r="A198" s="169" t="s">
        <v>476</v>
      </c>
      <c r="B198" s="168">
        <v>865</v>
      </c>
      <c r="C198" s="167">
        <v>8</v>
      </c>
      <c r="D198" s="167">
        <v>1</v>
      </c>
      <c r="E198" s="166" t="s">
        <v>477</v>
      </c>
      <c r="F198" s="165">
        <v>0</v>
      </c>
      <c r="G198" s="107">
        <v>20995</v>
      </c>
      <c r="H198" s="107">
        <v>20008.5</v>
      </c>
      <c r="I198" s="104">
        <f t="shared" si="2"/>
        <v>95.301262205286974</v>
      </c>
    </row>
    <row r="199" spans="1:9" ht="33.75">
      <c r="A199" s="169" t="s">
        <v>103</v>
      </c>
      <c r="B199" s="168">
        <v>865</v>
      </c>
      <c r="C199" s="167">
        <v>8</v>
      </c>
      <c r="D199" s="167">
        <v>1</v>
      </c>
      <c r="E199" s="166" t="s">
        <v>477</v>
      </c>
      <c r="F199" s="165" t="s">
        <v>102</v>
      </c>
      <c r="G199" s="107">
        <v>20995</v>
      </c>
      <c r="H199" s="107">
        <v>20008.5</v>
      </c>
      <c r="I199" s="104">
        <f t="shared" si="2"/>
        <v>95.301262205286974</v>
      </c>
    </row>
    <row r="200" spans="1:9" ht="33.75">
      <c r="A200" s="169" t="s">
        <v>615</v>
      </c>
      <c r="B200" s="168">
        <v>865</v>
      </c>
      <c r="C200" s="167">
        <v>8</v>
      </c>
      <c r="D200" s="167">
        <v>1</v>
      </c>
      <c r="E200" s="166" t="s">
        <v>678</v>
      </c>
      <c r="F200" s="165">
        <v>0</v>
      </c>
      <c r="G200" s="107">
        <v>1956</v>
      </c>
      <c r="H200" s="107">
        <v>1956</v>
      </c>
      <c r="I200" s="104">
        <f t="shared" si="2"/>
        <v>100</v>
      </c>
    </row>
    <row r="201" spans="1:9" ht="33.75">
      <c r="A201" s="169" t="s">
        <v>103</v>
      </c>
      <c r="B201" s="168">
        <v>865</v>
      </c>
      <c r="C201" s="167">
        <v>8</v>
      </c>
      <c r="D201" s="167">
        <v>1</v>
      </c>
      <c r="E201" s="166" t="s">
        <v>678</v>
      </c>
      <c r="F201" s="165" t="s">
        <v>102</v>
      </c>
      <c r="G201" s="107">
        <v>1956</v>
      </c>
      <c r="H201" s="107">
        <v>1956</v>
      </c>
      <c r="I201" s="104">
        <f t="shared" si="2"/>
        <v>100</v>
      </c>
    </row>
    <row r="202" spans="1:9" ht="22.5">
      <c r="A202" s="169" t="s">
        <v>107</v>
      </c>
      <c r="B202" s="168">
        <v>865</v>
      </c>
      <c r="C202" s="167">
        <v>8</v>
      </c>
      <c r="D202" s="167">
        <v>1</v>
      </c>
      <c r="E202" s="166" t="s">
        <v>106</v>
      </c>
      <c r="F202" s="165">
        <v>0</v>
      </c>
      <c r="G202" s="107">
        <v>595.29999999999995</v>
      </c>
      <c r="H202" s="107">
        <v>595.29999999999995</v>
      </c>
      <c r="I202" s="104">
        <f t="shared" si="2"/>
        <v>100</v>
      </c>
    </row>
    <row r="203" spans="1:9" ht="22.5">
      <c r="A203" s="169" t="s">
        <v>12</v>
      </c>
      <c r="B203" s="168">
        <v>865</v>
      </c>
      <c r="C203" s="167">
        <v>8</v>
      </c>
      <c r="D203" s="167">
        <v>1</v>
      </c>
      <c r="E203" s="166" t="s">
        <v>106</v>
      </c>
      <c r="F203" s="165" t="s">
        <v>10</v>
      </c>
      <c r="G203" s="107">
        <v>595.29999999999995</v>
      </c>
      <c r="H203" s="107">
        <v>595.29999999999995</v>
      </c>
      <c r="I203" s="104">
        <f t="shared" si="2"/>
        <v>100</v>
      </c>
    </row>
    <row r="204" spans="1:9">
      <c r="A204" s="169" t="s">
        <v>105</v>
      </c>
      <c r="B204" s="168">
        <v>865</v>
      </c>
      <c r="C204" s="167">
        <v>8</v>
      </c>
      <c r="D204" s="167">
        <v>1</v>
      </c>
      <c r="E204" s="166" t="s">
        <v>104</v>
      </c>
      <c r="F204" s="165">
        <v>0</v>
      </c>
      <c r="G204" s="107">
        <v>17648.7</v>
      </c>
      <c r="H204" s="107">
        <v>15826</v>
      </c>
      <c r="I204" s="104">
        <f t="shared" ref="I204:I267" si="3">H204/G204*100</f>
        <v>89.672327140242629</v>
      </c>
    </row>
    <row r="205" spans="1:9" ht="22.5">
      <c r="A205" s="169" t="s">
        <v>478</v>
      </c>
      <c r="B205" s="168">
        <v>865</v>
      </c>
      <c r="C205" s="167">
        <v>8</v>
      </c>
      <c r="D205" s="167">
        <v>1</v>
      </c>
      <c r="E205" s="166" t="s">
        <v>479</v>
      </c>
      <c r="F205" s="165">
        <v>0</v>
      </c>
      <c r="G205" s="107">
        <v>17545.7</v>
      </c>
      <c r="H205" s="107">
        <v>15723</v>
      </c>
      <c r="I205" s="104">
        <f t="shared" si="3"/>
        <v>89.611699732698042</v>
      </c>
    </row>
    <row r="206" spans="1:9" ht="33.75">
      <c r="A206" s="169" t="s">
        <v>103</v>
      </c>
      <c r="B206" s="168">
        <v>865</v>
      </c>
      <c r="C206" s="167">
        <v>8</v>
      </c>
      <c r="D206" s="167">
        <v>1</v>
      </c>
      <c r="E206" s="166" t="s">
        <v>479</v>
      </c>
      <c r="F206" s="165" t="s">
        <v>102</v>
      </c>
      <c r="G206" s="107">
        <v>17545.7</v>
      </c>
      <c r="H206" s="107">
        <v>15723</v>
      </c>
      <c r="I206" s="104">
        <f t="shared" si="3"/>
        <v>89.611699732698042</v>
      </c>
    </row>
    <row r="207" spans="1:9" ht="22.5">
      <c r="A207" s="169" t="s">
        <v>679</v>
      </c>
      <c r="B207" s="168">
        <v>865</v>
      </c>
      <c r="C207" s="167">
        <v>8</v>
      </c>
      <c r="D207" s="167">
        <v>1</v>
      </c>
      <c r="E207" s="166" t="s">
        <v>680</v>
      </c>
      <c r="F207" s="165">
        <v>0</v>
      </c>
      <c r="G207" s="107">
        <v>98</v>
      </c>
      <c r="H207" s="107">
        <v>98</v>
      </c>
      <c r="I207" s="104">
        <f t="shared" si="3"/>
        <v>100</v>
      </c>
    </row>
    <row r="208" spans="1:9" ht="22.5">
      <c r="A208" s="169" t="s">
        <v>12</v>
      </c>
      <c r="B208" s="168">
        <v>865</v>
      </c>
      <c r="C208" s="167">
        <v>8</v>
      </c>
      <c r="D208" s="167">
        <v>1</v>
      </c>
      <c r="E208" s="166" t="s">
        <v>680</v>
      </c>
      <c r="F208" s="165" t="s">
        <v>10</v>
      </c>
      <c r="G208" s="107">
        <v>98</v>
      </c>
      <c r="H208" s="107">
        <v>98</v>
      </c>
      <c r="I208" s="104">
        <f t="shared" si="3"/>
        <v>100</v>
      </c>
    </row>
    <row r="209" spans="1:9">
      <c r="A209" s="169" t="s">
        <v>681</v>
      </c>
      <c r="B209" s="168">
        <v>865</v>
      </c>
      <c r="C209" s="167">
        <v>8</v>
      </c>
      <c r="D209" s="167">
        <v>1</v>
      </c>
      <c r="E209" s="166" t="s">
        <v>682</v>
      </c>
      <c r="F209" s="165">
        <v>0</v>
      </c>
      <c r="G209" s="107">
        <v>5</v>
      </c>
      <c r="H209" s="107">
        <v>5</v>
      </c>
      <c r="I209" s="104">
        <f t="shared" si="3"/>
        <v>100</v>
      </c>
    </row>
    <row r="210" spans="1:9" ht="33.75">
      <c r="A210" s="169" t="s">
        <v>103</v>
      </c>
      <c r="B210" s="168">
        <v>865</v>
      </c>
      <c r="C210" s="167">
        <v>8</v>
      </c>
      <c r="D210" s="167">
        <v>1</v>
      </c>
      <c r="E210" s="166" t="s">
        <v>682</v>
      </c>
      <c r="F210" s="165" t="s">
        <v>102</v>
      </c>
      <c r="G210" s="107">
        <v>5</v>
      </c>
      <c r="H210" s="107">
        <v>5</v>
      </c>
      <c r="I210" s="104">
        <f t="shared" si="3"/>
        <v>100</v>
      </c>
    </row>
    <row r="211" spans="1:9">
      <c r="A211" s="169" t="s">
        <v>101</v>
      </c>
      <c r="B211" s="168">
        <v>865</v>
      </c>
      <c r="C211" s="167">
        <v>8</v>
      </c>
      <c r="D211" s="167">
        <v>4</v>
      </c>
      <c r="E211" s="166">
        <v>0</v>
      </c>
      <c r="F211" s="165">
        <v>0</v>
      </c>
      <c r="G211" s="107">
        <v>12597</v>
      </c>
      <c r="H211" s="107">
        <v>10638.7</v>
      </c>
      <c r="I211" s="104">
        <f t="shared" si="3"/>
        <v>84.454235135349691</v>
      </c>
    </row>
    <row r="212" spans="1:9">
      <c r="A212" s="169" t="s">
        <v>100</v>
      </c>
      <c r="B212" s="168">
        <v>865</v>
      </c>
      <c r="C212" s="167">
        <v>8</v>
      </c>
      <c r="D212" s="167">
        <v>4</v>
      </c>
      <c r="E212" s="166" t="s">
        <v>99</v>
      </c>
      <c r="F212" s="165">
        <v>0</v>
      </c>
      <c r="G212" s="107">
        <v>11713.4</v>
      </c>
      <c r="H212" s="107">
        <v>10111.5</v>
      </c>
      <c r="I212" s="104">
        <f t="shared" si="3"/>
        <v>86.324209879283558</v>
      </c>
    </row>
    <row r="213" spans="1:9" ht="22.5">
      <c r="A213" s="169" t="s">
        <v>109</v>
      </c>
      <c r="B213" s="168">
        <v>865</v>
      </c>
      <c r="C213" s="167">
        <v>8</v>
      </c>
      <c r="D213" s="167">
        <v>4</v>
      </c>
      <c r="E213" s="166" t="s">
        <v>108</v>
      </c>
      <c r="F213" s="165">
        <v>0</v>
      </c>
      <c r="G213" s="107">
        <v>383.2</v>
      </c>
      <c r="H213" s="107">
        <v>383.2</v>
      </c>
      <c r="I213" s="104">
        <f t="shared" si="3"/>
        <v>100</v>
      </c>
    </row>
    <row r="214" spans="1:9">
      <c r="A214" s="169" t="s">
        <v>476</v>
      </c>
      <c r="B214" s="168">
        <v>865</v>
      </c>
      <c r="C214" s="167">
        <v>8</v>
      </c>
      <c r="D214" s="167">
        <v>4</v>
      </c>
      <c r="E214" s="166" t="s">
        <v>477</v>
      </c>
      <c r="F214" s="165">
        <v>0</v>
      </c>
      <c r="G214" s="107">
        <v>383.2</v>
      </c>
      <c r="H214" s="107">
        <v>383.2</v>
      </c>
      <c r="I214" s="104">
        <f t="shared" si="3"/>
        <v>100</v>
      </c>
    </row>
    <row r="215" spans="1:9" ht="33.75">
      <c r="A215" s="169" t="s">
        <v>103</v>
      </c>
      <c r="B215" s="168">
        <v>865</v>
      </c>
      <c r="C215" s="167">
        <v>8</v>
      </c>
      <c r="D215" s="167">
        <v>4</v>
      </c>
      <c r="E215" s="166" t="s">
        <v>477</v>
      </c>
      <c r="F215" s="165" t="s">
        <v>102</v>
      </c>
      <c r="G215" s="107">
        <v>383.2</v>
      </c>
      <c r="H215" s="107">
        <v>383.2</v>
      </c>
      <c r="I215" s="104">
        <f t="shared" si="3"/>
        <v>100</v>
      </c>
    </row>
    <row r="216" spans="1:9">
      <c r="A216" s="169" t="s">
        <v>105</v>
      </c>
      <c r="B216" s="168">
        <v>865</v>
      </c>
      <c r="C216" s="167">
        <v>8</v>
      </c>
      <c r="D216" s="167">
        <v>4</v>
      </c>
      <c r="E216" s="166" t="s">
        <v>104</v>
      </c>
      <c r="F216" s="165">
        <v>0</v>
      </c>
      <c r="G216" s="107">
        <v>423.9</v>
      </c>
      <c r="H216" s="107">
        <v>424</v>
      </c>
      <c r="I216" s="104">
        <f t="shared" si="3"/>
        <v>100.02359046945035</v>
      </c>
    </row>
    <row r="217" spans="1:9" ht="22.5">
      <c r="A217" s="169" t="s">
        <v>478</v>
      </c>
      <c r="B217" s="168">
        <v>865</v>
      </c>
      <c r="C217" s="167">
        <v>8</v>
      </c>
      <c r="D217" s="167">
        <v>4</v>
      </c>
      <c r="E217" s="166" t="s">
        <v>479</v>
      </c>
      <c r="F217" s="165">
        <v>0</v>
      </c>
      <c r="G217" s="107">
        <v>423.9</v>
      </c>
      <c r="H217" s="107">
        <v>424</v>
      </c>
      <c r="I217" s="104">
        <f t="shared" si="3"/>
        <v>100.02359046945035</v>
      </c>
    </row>
    <row r="218" spans="1:9" ht="33.75">
      <c r="A218" s="169" t="s">
        <v>103</v>
      </c>
      <c r="B218" s="168">
        <v>865</v>
      </c>
      <c r="C218" s="167">
        <v>8</v>
      </c>
      <c r="D218" s="167">
        <v>4</v>
      </c>
      <c r="E218" s="166" t="s">
        <v>479</v>
      </c>
      <c r="F218" s="165" t="s">
        <v>102</v>
      </c>
      <c r="G218" s="107">
        <v>423.9</v>
      </c>
      <c r="H218" s="107">
        <v>424</v>
      </c>
      <c r="I218" s="104">
        <f t="shared" si="3"/>
        <v>100.02359046945035</v>
      </c>
    </row>
    <row r="219" spans="1:9" ht="22.5">
      <c r="A219" s="169" t="s">
        <v>98</v>
      </c>
      <c r="B219" s="168">
        <v>865</v>
      </c>
      <c r="C219" s="167">
        <v>8</v>
      </c>
      <c r="D219" s="167">
        <v>4</v>
      </c>
      <c r="E219" s="166" t="s">
        <v>97</v>
      </c>
      <c r="F219" s="165">
        <v>0</v>
      </c>
      <c r="G219" s="107">
        <v>10906.3</v>
      </c>
      <c r="H219" s="107">
        <v>9304.2999999999993</v>
      </c>
      <c r="I219" s="104">
        <f t="shared" si="3"/>
        <v>85.311242126110599</v>
      </c>
    </row>
    <row r="220" spans="1:9" ht="22.5">
      <c r="A220" s="169" t="s">
        <v>475</v>
      </c>
      <c r="B220" s="168">
        <v>865</v>
      </c>
      <c r="C220" s="167">
        <v>8</v>
      </c>
      <c r="D220" s="167">
        <v>4</v>
      </c>
      <c r="E220" s="166" t="s">
        <v>480</v>
      </c>
      <c r="F220" s="165">
        <v>0</v>
      </c>
      <c r="G220" s="107">
        <v>10906.3</v>
      </c>
      <c r="H220" s="107">
        <v>9304.2999999999993</v>
      </c>
      <c r="I220" s="104">
        <f t="shared" si="3"/>
        <v>85.311242126110599</v>
      </c>
    </row>
    <row r="221" spans="1:9" ht="22.5">
      <c r="A221" s="169" t="s">
        <v>89</v>
      </c>
      <c r="B221" s="168">
        <v>865</v>
      </c>
      <c r="C221" s="167">
        <v>8</v>
      </c>
      <c r="D221" s="167">
        <v>4</v>
      </c>
      <c r="E221" s="166" t="s">
        <v>480</v>
      </c>
      <c r="F221" s="165" t="s">
        <v>88</v>
      </c>
      <c r="G221" s="107">
        <v>6129</v>
      </c>
      <c r="H221" s="107">
        <v>6129</v>
      </c>
      <c r="I221" s="104">
        <f t="shared" si="3"/>
        <v>100</v>
      </c>
    </row>
    <row r="222" spans="1:9">
      <c r="A222" s="169" t="s">
        <v>121</v>
      </c>
      <c r="B222" s="168">
        <v>865</v>
      </c>
      <c r="C222" s="167">
        <v>8</v>
      </c>
      <c r="D222" s="167">
        <v>4</v>
      </c>
      <c r="E222" s="166" t="s">
        <v>480</v>
      </c>
      <c r="F222" s="165" t="s">
        <v>120</v>
      </c>
      <c r="G222" s="107">
        <v>54.6</v>
      </c>
      <c r="H222" s="107">
        <v>54.6</v>
      </c>
      <c r="I222" s="104">
        <f t="shared" si="3"/>
        <v>100</v>
      </c>
    </row>
    <row r="223" spans="1:9" ht="22.5">
      <c r="A223" s="169" t="s">
        <v>573</v>
      </c>
      <c r="B223" s="168">
        <v>865</v>
      </c>
      <c r="C223" s="167">
        <v>8</v>
      </c>
      <c r="D223" s="167">
        <v>4</v>
      </c>
      <c r="E223" s="166" t="s">
        <v>480</v>
      </c>
      <c r="F223" s="165" t="s">
        <v>574</v>
      </c>
      <c r="G223" s="107">
        <v>4219.3999999999996</v>
      </c>
      <c r="H223" s="107">
        <v>2617.4</v>
      </c>
      <c r="I223" s="104">
        <f t="shared" si="3"/>
        <v>62.032516471536248</v>
      </c>
    </row>
    <row r="224" spans="1:9" s="9" customFormat="1">
      <c r="A224" s="169" t="s">
        <v>33</v>
      </c>
      <c r="B224" s="168">
        <v>865</v>
      </c>
      <c r="C224" s="167">
        <v>8</v>
      </c>
      <c r="D224" s="167">
        <v>4</v>
      </c>
      <c r="E224" s="166" t="s">
        <v>480</v>
      </c>
      <c r="F224" s="165" t="s">
        <v>32</v>
      </c>
      <c r="G224" s="107">
        <v>14.8</v>
      </c>
      <c r="H224" s="107">
        <v>14.8</v>
      </c>
      <c r="I224" s="104">
        <f t="shared" si="3"/>
        <v>100</v>
      </c>
    </row>
    <row r="225" spans="1:9" ht="22.5">
      <c r="A225" s="169" t="s">
        <v>12</v>
      </c>
      <c r="B225" s="168">
        <v>865</v>
      </c>
      <c r="C225" s="167">
        <v>8</v>
      </c>
      <c r="D225" s="167">
        <v>4</v>
      </c>
      <c r="E225" s="166" t="s">
        <v>480</v>
      </c>
      <c r="F225" s="165" t="s">
        <v>10</v>
      </c>
      <c r="G225" s="107">
        <v>330.8</v>
      </c>
      <c r="H225" s="107">
        <v>330.8</v>
      </c>
      <c r="I225" s="104">
        <f t="shared" si="3"/>
        <v>100</v>
      </c>
    </row>
    <row r="226" spans="1:9" ht="56.25">
      <c r="A226" s="169" t="s">
        <v>23</v>
      </c>
      <c r="B226" s="168">
        <v>865</v>
      </c>
      <c r="C226" s="167">
        <v>8</v>
      </c>
      <c r="D226" s="167">
        <v>4</v>
      </c>
      <c r="E226" s="166" t="s">
        <v>480</v>
      </c>
      <c r="F226" s="165" t="s">
        <v>22</v>
      </c>
      <c r="G226" s="107">
        <v>12.6</v>
      </c>
      <c r="H226" s="107">
        <v>12.6</v>
      </c>
      <c r="I226" s="104">
        <f t="shared" si="3"/>
        <v>100</v>
      </c>
    </row>
    <row r="227" spans="1:9">
      <c r="A227" s="169" t="s">
        <v>21</v>
      </c>
      <c r="B227" s="168">
        <v>865</v>
      </c>
      <c r="C227" s="167">
        <v>8</v>
      </c>
      <c r="D227" s="167">
        <v>4</v>
      </c>
      <c r="E227" s="166" t="s">
        <v>480</v>
      </c>
      <c r="F227" s="165" t="s">
        <v>20</v>
      </c>
      <c r="G227" s="107">
        <v>4.5</v>
      </c>
      <c r="H227" s="107">
        <v>4.5</v>
      </c>
      <c r="I227" s="104">
        <f t="shared" si="3"/>
        <v>100</v>
      </c>
    </row>
    <row r="228" spans="1:9">
      <c r="A228" s="169" t="s">
        <v>87</v>
      </c>
      <c r="B228" s="168">
        <v>865</v>
      </c>
      <c r="C228" s="167">
        <v>8</v>
      </c>
      <c r="D228" s="167">
        <v>4</v>
      </c>
      <c r="E228" s="166" t="s">
        <v>480</v>
      </c>
      <c r="F228" s="165" t="s">
        <v>86</v>
      </c>
      <c r="G228" s="107">
        <v>140.6</v>
      </c>
      <c r="H228" s="107">
        <v>140.6</v>
      </c>
      <c r="I228" s="104">
        <f t="shared" si="3"/>
        <v>100</v>
      </c>
    </row>
    <row r="229" spans="1:9" ht="22.5">
      <c r="A229" s="169" t="s">
        <v>469</v>
      </c>
      <c r="B229" s="168">
        <v>865</v>
      </c>
      <c r="C229" s="167">
        <v>8</v>
      </c>
      <c r="D229" s="167">
        <v>4</v>
      </c>
      <c r="E229" s="166" t="s">
        <v>28</v>
      </c>
      <c r="F229" s="165">
        <v>0</v>
      </c>
      <c r="G229" s="107">
        <v>883.6</v>
      </c>
      <c r="H229" s="107">
        <v>527.20000000000005</v>
      </c>
      <c r="I229" s="104">
        <f t="shared" si="3"/>
        <v>59.665006790402899</v>
      </c>
    </row>
    <row r="230" spans="1:9">
      <c r="A230" s="169" t="s">
        <v>568</v>
      </c>
      <c r="B230" s="168">
        <v>865</v>
      </c>
      <c r="C230" s="167">
        <v>8</v>
      </c>
      <c r="D230" s="167">
        <v>4</v>
      </c>
      <c r="E230" s="166" t="s">
        <v>28</v>
      </c>
      <c r="F230" s="165" t="s">
        <v>569</v>
      </c>
      <c r="G230" s="107">
        <v>248.8</v>
      </c>
      <c r="H230" s="107">
        <v>248.8</v>
      </c>
      <c r="I230" s="104">
        <f t="shared" si="3"/>
        <v>100</v>
      </c>
    </row>
    <row r="231" spans="1:9" ht="22.5">
      <c r="A231" s="169" t="s">
        <v>27</v>
      </c>
      <c r="B231" s="168">
        <v>865</v>
      </c>
      <c r="C231" s="167">
        <v>8</v>
      </c>
      <c r="D231" s="167">
        <v>4</v>
      </c>
      <c r="E231" s="166" t="s">
        <v>28</v>
      </c>
      <c r="F231" s="165" t="s">
        <v>26</v>
      </c>
      <c r="G231" s="107">
        <v>1.5</v>
      </c>
      <c r="H231" s="107">
        <v>1.5</v>
      </c>
      <c r="I231" s="104">
        <f t="shared" si="3"/>
        <v>100</v>
      </c>
    </row>
    <row r="232" spans="1:9" ht="22.5">
      <c r="A232" s="169" t="s">
        <v>570</v>
      </c>
      <c r="B232" s="168">
        <v>865</v>
      </c>
      <c r="C232" s="167">
        <v>8</v>
      </c>
      <c r="D232" s="167">
        <v>4</v>
      </c>
      <c r="E232" s="166" t="s">
        <v>28</v>
      </c>
      <c r="F232" s="165" t="s">
        <v>571</v>
      </c>
      <c r="G232" s="107">
        <v>618.29999999999995</v>
      </c>
      <c r="H232" s="107">
        <v>261.89999999999998</v>
      </c>
      <c r="I232" s="104">
        <f t="shared" si="3"/>
        <v>42.358078602620083</v>
      </c>
    </row>
    <row r="233" spans="1:9" ht="22.5">
      <c r="A233" s="169" t="s">
        <v>12</v>
      </c>
      <c r="B233" s="168">
        <v>865</v>
      </c>
      <c r="C233" s="167">
        <v>8</v>
      </c>
      <c r="D233" s="167">
        <v>4</v>
      </c>
      <c r="E233" s="166" t="s">
        <v>28</v>
      </c>
      <c r="F233" s="165" t="s">
        <v>10</v>
      </c>
      <c r="G233" s="107">
        <v>15</v>
      </c>
      <c r="H233" s="107">
        <v>15</v>
      </c>
      <c r="I233" s="104">
        <f t="shared" si="3"/>
        <v>100</v>
      </c>
    </row>
    <row r="234" spans="1:9">
      <c r="A234" s="169" t="s">
        <v>19</v>
      </c>
      <c r="B234" s="168">
        <v>865</v>
      </c>
      <c r="C234" s="167">
        <v>11</v>
      </c>
      <c r="D234" s="167">
        <v>0</v>
      </c>
      <c r="E234" s="166">
        <v>0</v>
      </c>
      <c r="F234" s="165">
        <v>0</v>
      </c>
      <c r="G234" s="107">
        <v>8415.5</v>
      </c>
      <c r="H234" s="107">
        <v>8415.5</v>
      </c>
      <c r="I234" s="104">
        <f t="shared" si="3"/>
        <v>100</v>
      </c>
    </row>
    <row r="235" spans="1:9">
      <c r="A235" s="169" t="s">
        <v>18</v>
      </c>
      <c r="B235" s="168">
        <v>865</v>
      </c>
      <c r="C235" s="167">
        <v>11</v>
      </c>
      <c r="D235" s="167">
        <v>2</v>
      </c>
      <c r="E235" s="166">
        <v>0</v>
      </c>
      <c r="F235" s="165">
        <v>0</v>
      </c>
      <c r="G235" s="107">
        <v>8415.5</v>
      </c>
      <c r="H235" s="107">
        <v>8415.5</v>
      </c>
      <c r="I235" s="104">
        <f t="shared" si="3"/>
        <v>100</v>
      </c>
    </row>
    <row r="236" spans="1:9" ht="22.5">
      <c r="A236" s="169" t="s">
        <v>243</v>
      </c>
      <c r="B236" s="168">
        <v>865</v>
      </c>
      <c r="C236" s="167">
        <v>11</v>
      </c>
      <c r="D236" s="167">
        <v>2</v>
      </c>
      <c r="E236" s="166" t="s">
        <v>242</v>
      </c>
      <c r="F236" s="165">
        <v>0</v>
      </c>
      <c r="G236" s="107">
        <v>310</v>
      </c>
      <c r="H236" s="107">
        <v>310</v>
      </c>
      <c r="I236" s="104">
        <f t="shared" si="3"/>
        <v>100</v>
      </c>
    </row>
    <row r="237" spans="1:9" ht="22.5">
      <c r="A237" s="169" t="s">
        <v>237</v>
      </c>
      <c r="B237" s="168">
        <v>865</v>
      </c>
      <c r="C237" s="167">
        <v>11</v>
      </c>
      <c r="D237" s="167">
        <v>2</v>
      </c>
      <c r="E237" s="166" t="s">
        <v>236</v>
      </c>
      <c r="F237" s="165">
        <v>0</v>
      </c>
      <c r="G237" s="107">
        <v>310</v>
      </c>
      <c r="H237" s="107">
        <v>310</v>
      </c>
      <c r="I237" s="104">
        <f t="shared" si="3"/>
        <v>100</v>
      </c>
    </row>
    <row r="238" spans="1:9" ht="33.75">
      <c r="A238" s="169" t="s">
        <v>9</v>
      </c>
      <c r="B238" s="168">
        <v>865</v>
      </c>
      <c r="C238" s="167">
        <v>11</v>
      </c>
      <c r="D238" s="167">
        <v>2</v>
      </c>
      <c r="E238" s="166" t="s">
        <v>236</v>
      </c>
      <c r="F238" s="165" t="s">
        <v>8</v>
      </c>
      <c r="G238" s="107">
        <v>310</v>
      </c>
      <c r="H238" s="107">
        <v>310</v>
      </c>
      <c r="I238" s="104">
        <f t="shared" si="3"/>
        <v>100</v>
      </c>
    </row>
    <row r="239" spans="1:9" ht="22.5">
      <c r="A239" s="169" t="s">
        <v>17</v>
      </c>
      <c r="B239" s="168">
        <v>865</v>
      </c>
      <c r="C239" s="167">
        <v>11</v>
      </c>
      <c r="D239" s="167">
        <v>2</v>
      </c>
      <c r="E239" s="166" t="s">
        <v>16</v>
      </c>
      <c r="F239" s="165">
        <v>0</v>
      </c>
      <c r="G239" s="107">
        <v>8105.5</v>
      </c>
      <c r="H239" s="107">
        <v>8105.5</v>
      </c>
      <c r="I239" s="104">
        <f t="shared" si="3"/>
        <v>100</v>
      </c>
    </row>
    <row r="240" spans="1:9">
      <c r="A240" s="169" t="s">
        <v>15</v>
      </c>
      <c r="B240" s="168">
        <v>865</v>
      </c>
      <c r="C240" s="167">
        <v>11</v>
      </c>
      <c r="D240" s="167">
        <v>2</v>
      </c>
      <c r="E240" s="166" t="s">
        <v>14</v>
      </c>
      <c r="F240" s="165">
        <v>0</v>
      </c>
      <c r="G240" s="107">
        <v>8105.5</v>
      </c>
      <c r="H240" s="107">
        <v>8105.5</v>
      </c>
      <c r="I240" s="104">
        <f t="shared" si="3"/>
        <v>100</v>
      </c>
    </row>
    <row r="241" spans="1:9" ht="22.5">
      <c r="A241" s="169" t="s">
        <v>619</v>
      </c>
      <c r="B241" s="168">
        <v>865</v>
      </c>
      <c r="C241" s="167">
        <v>11</v>
      </c>
      <c r="D241" s="167">
        <v>2</v>
      </c>
      <c r="E241" s="166" t="s">
        <v>620</v>
      </c>
      <c r="F241" s="165">
        <v>0</v>
      </c>
      <c r="G241" s="107">
        <v>6344</v>
      </c>
      <c r="H241" s="107">
        <v>6344</v>
      </c>
      <c r="I241" s="104">
        <f t="shared" si="3"/>
        <v>100</v>
      </c>
    </row>
    <row r="242" spans="1:9" ht="33.75">
      <c r="A242" s="169" t="s">
        <v>9</v>
      </c>
      <c r="B242" s="168">
        <v>865</v>
      </c>
      <c r="C242" s="167">
        <v>11</v>
      </c>
      <c r="D242" s="167">
        <v>2</v>
      </c>
      <c r="E242" s="166" t="s">
        <v>620</v>
      </c>
      <c r="F242" s="165" t="s">
        <v>8</v>
      </c>
      <c r="G242" s="107">
        <v>6344</v>
      </c>
      <c r="H242" s="107">
        <v>6344</v>
      </c>
      <c r="I242" s="104">
        <f t="shared" si="3"/>
        <v>100</v>
      </c>
    </row>
    <row r="243" spans="1:9">
      <c r="A243" s="169" t="s">
        <v>13</v>
      </c>
      <c r="B243" s="168">
        <v>865</v>
      </c>
      <c r="C243" s="167">
        <v>11</v>
      </c>
      <c r="D243" s="167">
        <v>2</v>
      </c>
      <c r="E243" s="166" t="s">
        <v>11</v>
      </c>
      <c r="F243" s="165">
        <v>0</v>
      </c>
      <c r="G243" s="107">
        <v>1761.5</v>
      </c>
      <c r="H243" s="107">
        <v>1761.5</v>
      </c>
      <c r="I243" s="104">
        <f t="shared" si="3"/>
        <v>100</v>
      </c>
    </row>
    <row r="244" spans="1:9" ht="22.5">
      <c r="A244" s="169" t="s">
        <v>12</v>
      </c>
      <c r="B244" s="168">
        <v>865</v>
      </c>
      <c r="C244" s="167">
        <v>11</v>
      </c>
      <c r="D244" s="167">
        <v>2</v>
      </c>
      <c r="E244" s="166" t="s">
        <v>11</v>
      </c>
      <c r="F244" s="165" t="s">
        <v>10</v>
      </c>
      <c r="G244" s="107">
        <v>1611.5</v>
      </c>
      <c r="H244" s="107">
        <v>1611.5</v>
      </c>
      <c r="I244" s="104">
        <f t="shared" si="3"/>
        <v>100</v>
      </c>
    </row>
    <row r="245" spans="1:9">
      <c r="A245" s="169" t="s">
        <v>583</v>
      </c>
      <c r="B245" s="168">
        <v>865</v>
      </c>
      <c r="C245" s="167">
        <v>11</v>
      </c>
      <c r="D245" s="167">
        <v>2</v>
      </c>
      <c r="E245" s="166" t="s">
        <v>11</v>
      </c>
      <c r="F245" s="165" t="s">
        <v>584</v>
      </c>
      <c r="G245" s="107">
        <v>125</v>
      </c>
      <c r="H245" s="107">
        <v>125</v>
      </c>
      <c r="I245" s="104">
        <f t="shared" si="3"/>
        <v>100</v>
      </c>
    </row>
    <row r="246" spans="1:9" ht="33.75">
      <c r="A246" s="169" t="s">
        <v>9</v>
      </c>
      <c r="B246" s="168">
        <v>865</v>
      </c>
      <c r="C246" s="167">
        <v>11</v>
      </c>
      <c r="D246" s="167">
        <v>2</v>
      </c>
      <c r="E246" s="166" t="s">
        <v>11</v>
      </c>
      <c r="F246" s="165" t="s">
        <v>8</v>
      </c>
      <c r="G246" s="107">
        <v>25</v>
      </c>
      <c r="H246" s="107">
        <v>25</v>
      </c>
      <c r="I246" s="104">
        <f t="shared" si="3"/>
        <v>100</v>
      </c>
    </row>
    <row r="247" spans="1:9">
      <c r="A247" s="169" t="s">
        <v>310</v>
      </c>
      <c r="B247" s="168">
        <v>866</v>
      </c>
      <c r="C247" s="167">
        <v>0</v>
      </c>
      <c r="D247" s="167">
        <v>0</v>
      </c>
      <c r="E247" s="166">
        <v>0</v>
      </c>
      <c r="F247" s="165">
        <v>0</v>
      </c>
      <c r="G247" s="107">
        <v>67441.899999999994</v>
      </c>
      <c r="H247" s="107">
        <v>37710.699999999997</v>
      </c>
      <c r="I247" s="104">
        <f t="shared" si="3"/>
        <v>55.915832738994595</v>
      </c>
    </row>
    <row r="248" spans="1:9">
      <c r="A248" s="169" t="s">
        <v>567</v>
      </c>
      <c r="B248" s="168">
        <v>866</v>
      </c>
      <c r="C248" s="167">
        <v>1</v>
      </c>
      <c r="D248" s="167">
        <v>0</v>
      </c>
      <c r="E248" s="166">
        <v>0</v>
      </c>
      <c r="F248" s="165">
        <v>0</v>
      </c>
      <c r="G248" s="107">
        <v>13600.1</v>
      </c>
      <c r="H248" s="107">
        <v>13128.7</v>
      </c>
      <c r="I248" s="104">
        <f t="shared" si="3"/>
        <v>96.53384901581606</v>
      </c>
    </row>
    <row r="249" spans="1:9">
      <c r="A249" s="169" t="s">
        <v>277</v>
      </c>
      <c r="B249" s="168">
        <v>866</v>
      </c>
      <c r="C249" s="167">
        <v>1</v>
      </c>
      <c r="D249" s="167">
        <v>13</v>
      </c>
      <c r="E249" s="166">
        <v>0</v>
      </c>
      <c r="F249" s="165">
        <v>0</v>
      </c>
      <c r="G249" s="107">
        <v>13600.1</v>
      </c>
      <c r="H249" s="107">
        <v>13128.7</v>
      </c>
      <c r="I249" s="104">
        <f t="shared" si="3"/>
        <v>96.53384901581606</v>
      </c>
    </row>
    <row r="250" spans="1:9" ht="22.5">
      <c r="A250" s="169" t="s">
        <v>469</v>
      </c>
      <c r="B250" s="168">
        <v>866</v>
      </c>
      <c r="C250" s="167">
        <v>1</v>
      </c>
      <c r="D250" s="167">
        <v>13</v>
      </c>
      <c r="E250" s="166" t="s">
        <v>28</v>
      </c>
      <c r="F250" s="165">
        <v>0</v>
      </c>
      <c r="G250" s="107">
        <v>13600.1</v>
      </c>
      <c r="H250" s="107">
        <v>13128.7</v>
      </c>
      <c r="I250" s="104">
        <f t="shared" si="3"/>
        <v>96.53384901581606</v>
      </c>
    </row>
    <row r="251" spans="1:9" ht="22.5">
      <c r="A251" s="169" t="s">
        <v>89</v>
      </c>
      <c r="B251" s="168">
        <v>866</v>
      </c>
      <c r="C251" s="167">
        <v>1</v>
      </c>
      <c r="D251" s="167">
        <v>13</v>
      </c>
      <c r="E251" s="166" t="s">
        <v>28</v>
      </c>
      <c r="F251" s="165" t="s">
        <v>88</v>
      </c>
      <c r="G251" s="107">
        <v>131.80000000000001</v>
      </c>
      <c r="H251" s="107">
        <v>131.80000000000001</v>
      </c>
      <c r="I251" s="104">
        <f t="shared" si="3"/>
        <v>100</v>
      </c>
    </row>
    <row r="252" spans="1:9" ht="22.5">
      <c r="A252" s="169" t="s">
        <v>573</v>
      </c>
      <c r="B252" s="168">
        <v>866</v>
      </c>
      <c r="C252" s="167">
        <v>1</v>
      </c>
      <c r="D252" s="167">
        <v>13</v>
      </c>
      <c r="E252" s="166" t="s">
        <v>28</v>
      </c>
      <c r="F252" s="165" t="s">
        <v>574</v>
      </c>
      <c r="G252" s="107">
        <v>5.0999999999999996</v>
      </c>
      <c r="H252" s="107">
        <v>5.0999999999999996</v>
      </c>
      <c r="I252" s="104">
        <f t="shared" si="3"/>
        <v>100</v>
      </c>
    </row>
    <row r="253" spans="1:9">
      <c r="A253" s="169" t="s">
        <v>568</v>
      </c>
      <c r="B253" s="168">
        <v>866</v>
      </c>
      <c r="C253" s="167">
        <v>1</v>
      </c>
      <c r="D253" s="167">
        <v>13</v>
      </c>
      <c r="E253" s="166" t="s">
        <v>28</v>
      </c>
      <c r="F253" s="165" t="s">
        <v>569</v>
      </c>
      <c r="G253" s="107">
        <v>7425.7</v>
      </c>
      <c r="H253" s="107">
        <v>7425.7</v>
      </c>
      <c r="I253" s="104">
        <f t="shared" si="3"/>
        <v>100</v>
      </c>
    </row>
    <row r="254" spans="1:9" ht="22.5">
      <c r="A254" s="169" t="s">
        <v>27</v>
      </c>
      <c r="B254" s="168">
        <v>866</v>
      </c>
      <c r="C254" s="167">
        <v>1</v>
      </c>
      <c r="D254" s="167">
        <v>13</v>
      </c>
      <c r="E254" s="166" t="s">
        <v>28</v>
      </c>
      <c r="F254" s="165" t="s">
        <v>26</v>
      </c>
      <c r="G254" s="107">
        <v>73.400000000000006</v>
      </c>
      <c r="H254" s="107">
        <v>73.400000000000006</v>
      </c>
      <c r="I254" s="104">
        <f t="shared" si="3"/>
        <v>100</v>
      </c>
    </row>
    <row r="255" spans="1:9" ht="22.5">
      <c r="A255" s="169" t="s">
        <v>570</v>
      </c>
      <c r="B255" s="168">
        <v>866</v>
      </c>
      <c r="C255" s="167">
        <v>1</v>
      </c>
      <c r="D255" s="167">
        <v>13</v>
      </c>
      <c r="E255" s="166" t="s">
        <v>28</v>
      </c>
      <c r="F255" s="165" t="s">
        <v>571</v>
      </c>
      <c r="G255" s="107">
        <v>4927.3999999999996</v>
      </c>
      <c r="H255" s="107">
        <v>4509.3</v>
      </c>
      <c r="I255" s="104">
        <f t="shared" si="3"/>
        <v>91.514794820798002</v>
      </c>
    </row>
    <row r="256" spans="1:9">
      <c r="A256" s="169" t="s">
        <v>33</v>
      </c>
      <c r="B256" s="168">
        <v>866</v>
      </c>
      <c r="C256" s="167">
        <v>1</v>
      </c>
      <c r="D256" s="167">
        <v>13</v>
      </c>
      <c r="E256" s="166" t="s">
        <v>28</v>
      </c>
      <c r="F256" s="165" t="s">
        <v>32</v>
      </c>
      <c r="G256" s="107">
        <v>4.8</v>
      </c>
      <c r="H256" s="107">
        <v>4.8</v>
      </c>
      <c r="I256" s="104">
        <f t="shared" si="3"/>
        <v>100</v>
      </c>
    </row>
    <row r="257" spans="1:9" ht="22.5">
      <c r="A257" s="169" t="s">
        <v>12</v>
      </c>
      <c r="B257" s="168">
        <v>866</v>
      </c>
      <c r="C257" s="167">
        <v>1</v>
      </c>
      <c r="D257" s="167">
        <v>13</v>
      </c>
      <c r="E257" s="166" t="s">
        <v>28</v>
      </c>
      <c r="F257" s="165" t="s">
        <v>10</v>
      </c>
      <c r="G257" s="107">
        <v>88.2</v>
      </c>
      <c r="H257" s="107">
        <v>88.2</v>
      </c>
      <c r="I257" s="104">
        <f t="shared" si="3"/>
        <v>100</v>
      </c>
    </row>
    <row r="258" spans="1:9" ht="56.25">
      <c r="A258" s="169" t="s">
        <v>23</v>
      </c>
      <c r="B258" s="168">
        <v>866</v>
      </c>
      <c r="C258" s="167">
        <v>1</v>
      </c>
      <c r="D258" s="167">
        <v>13</v>
      </c>
      <c r="E258" s="166" t="s">
        <v>28</v>
      </c>
      <c r="F258" s="165" t="s">
        <v>22</v>
      </c>
      <c r="G258" s="107">
        <v>184.7</v>
      </c>
      <c r="H258" s="107">
        <v>184.7</v>
      </c>
      <c r="I258" s="104">
        <f t="shared" si="3"/>
        <v>100</v>
      </c>
    </row>
    <row r="259" spans="1:9">
      <c r="A259" s="169" t="s">
        <v>21</v>
      </c>
      <c r="B259" s="168">
        <v>866</v>
      </c>
      <c r="C259" s="167">
        <v>1</v>
      </c>
      <c r="D259" s="167">
        <v>13</v>
      </c>
      <c r="E259" s="166" t="s">
        <v>28</v>
      </c>
      <c r="F259" s="165" t="s">
        <v>20</v>
      </c>
      <c r="G259" s="107">
        <v>497.9</v>
      </c>
      <c r="H259" s="107">
        <v>444.6</v>
      </c>
      <c r="I259" s="104">
        <f t="shared" si="3"/>
        <v>89.295039164490873</v>
      </c>
    </row>
    <row r="260" spans="1:9">
      <c r="A260" s="169" t="s">
        <v>87</v>
      </c>
      <c r="B260" s="168">
        <v>866</v>
      </c>
      <c r="C260" s="167">
        <v>1</v>
      </c>
      <c r="D260" s="167">
        <v>13</v>
      </c>
      <c r="E260" s="166" t="s">
        <v>28</v>
      </c>
      <c r="F260" s="165" t="s">
        <v>86</v>
      </c>
      <c r="G260" s="107">
        <v>261.10000000000002</v>
      </c>
      <c r="H260" s="107">
        <v>261.10000000000002</v>
      </c>
      <c r="I260" s="104">
        <f t="shared" si="3"/>
        <v>100</v>
      </c>
    </row>
    <row r="261" spans="1:9">
      <c r="A261" s="169" t="s">
        <v>585</v>
      </c>
      <c r="B261" s="168">
        <v>866</v>
      </c>
      <c r="C261" s="167">
        <v>3</v>
      </c>
      <c r="D261" s="167">
        <v>0</v>
      </c>
      <c r="E261" s="166">
        <v>0</v>
      </c>
      <c r="F261" s="165">
        <v>0</v>
      </c>
      <c r="G261" s="107">
        <v>69.599999999999994</v>
      </c>
      <c r="H261" s="107">
        <v>69.599999999999994</v>
      </c>
      <c r="I261" s="104">
        <f t="shared" si="3"/>
        <v>100</v>
      </c>
    </row>
    <row r="262" spans="1:9" ht="22.5">
      <c r="A262" s="169" t="s">
        <v>272</v>
      </c>
      <c r="B262" s="168">
        <v>866</v>
      </c>
      <c r="C262" s="167">
        <v>3</v>
      </c>
      <c r="D262" s="167">
        <v>9</v>
      </c>
      <c r="E262" s="166">
        <v>0</v>
      </c>
      <c r="F262" s="165">
        <v>0</v>
      </c>
      <c r="G262" s="107">
        <v>69.599999999999994</v>
      </c>
      <c r="H262" s="107">
        <v>69.599999999999994</v>
      </c>
      <c r="I262" s="104">
        <f t="shared" si="3"/>
        <v>100</v>
      </c>
    </row>
    <row r="263" spans="1:9">
      <c r="A263" s="169" t="s">
        <v>153</v>
      </c>
      <c r="B263" s="168">
        <v>866</v>
      </c>
      <c r="C263" s="167">
        <v>3</v>
      </c>
      <c r="D263" s="167">
        <v>9</v>
      </c>
      <c r="E263" s="166" t="s">
        <v>152</v>
      </c>
      <c r="F263" s="165">
        <v>0</v>
      </c>
      <c r="G263" s="107">
        <v>69.599999999999994</v>
      </c>
      <c r="H263" s="107">
        <v>69.599999999999994</v>
      </c>
      <c r="I263" s="104">
        <f t="shared" si="3"/>
        <v>100</v>
      </c>
    </row>
    <row r="264" spans="1:9" ht="22.5">
      <c r="A264" s="169" t="s">
        <v>271</v>
      </c>
      <c r="B264" s="168">
        <v>866</v>
      </c>
      <c r="C264" s="167">
        <v>3</v>
      </c>
      <c r="D264" s="167">
        <v>9</v>
      </c>
      <c r="E264" s="166" t="s">
        <v>270</v>
      </c>
      <c r="F264" s="165">
        <v>0</v>
      </c>
      <c r="G264" s="107">
        <v>69.599999999999994</v>
      </c>
      <c r="H264" s="107">
        <v>69.599999999999994</v>
      </c>
      <c r="I264" s="104">
        <f t="shared" si="3"/>
        <v>100</v>
      </c>
    </row>
    <row r="265" spans="1:9" ht="22.5">
      <c r="A265" s="169" t="s">
        <v>269</v>
      </c>
      <c r="B265" s="168">
        <v>866</v>
      </c>
      <c r="C265" s="167">
        <v>3</v>
      </c>
      <c r="D265" s="167">
        <v>9</v>
      </c>
      <c r="E265" s="166" t="s">
        <v>268</v>
      </c>
      <c r="F265" s="165">
        <v>0</v>
      </c>
      <c r="G265" s="107">
        <v>69.599999999999994</v>
      </c>
      <c r="H265" s="107">
        <v>69.599999999999994</v>
      </c>
      <c r="I265" s="104">
        <f t="shared" si="3"/>
        <v>100</v>
      </c>
    </row>
    <row r="266" spans="1:9" ht="22.5">
      <c r="A266" s="169" t="s">
        <v>12</v>
      </c>
      <c r="B266" s="168">
        <v>866</v>
      </c>
      <c r="C266" s="167">
        <v>3</v>
      </c>
      <c r="D266" s="167">
        <v>9</v>
      </c>
      <c r="E266" s="166" t="s">
        <v>268</v>
      </c>
      <c r="F266" s="165" t="s">
        <v>10</v>
      </c>
      <c r="G266" s="107">
        <v>69.599999999999994</v>
      </c>
      <c r="H266" s="107">
        <v>69.599999999999994</v>
      </c>
      <c r="I266" s="104">
        <f t="shared" si="3"/>
        <v>100</v>
      </c>
    </row>
    <row r="267" spans="1:9">
      <c r="A267" s="169" t="s">
        <v>588</v>
      </c>
      <c r="B267" s="168">
        <v>866</v>
      </c>
      <c r="C267" s="167">
        <v>4</v>
      </c>
      <c r="D267" s="167">
        <v>0</v>
      </c>
      <c r="E267" s="166">
        <v>0</v>
      </c>
      <c r="F267" s="165">
        <v>0</v>
      </c>
      <c r="G267" s="107">
        <v>10711.4</v>
      </c>
      <c r="H267" s="107">
        <v>10711.4</v>
      </c>
      <c r="I267" s="104">
        <f t="shared" si="3"/>
        <v>100</v>
      </c>
    </row>
    <row r="268" spans="1:9">
      <c r="A268" s="169" t="s">
        <v>266</v>
      </c>
      <c r="B268" s="168">
        <v>866</v>
      </c>
      <c r="C268" s="167">
        <v>4</v>
      </c>
      <c r="D268" s="167">
        <v>8</v>
      </c>
      <c r="E268" s="166">
        <v>0</v>
      </c>
      <c r="F268" s="165">
        <v>0</v>
      </c>
      <c r="G268" s="107">
        <v>7282.5</v>
      </c>
      <c r="H268" s="107">
        <v>7282.5</v>
      </c>
      <c r="I268" s="104">
        <f t="shared" ref="I268:I331" si="4">H268/G268*100</f>
        <v>100</v>
      </c>
    </row>
    <row r="269" spans="1:9" ht="22.5">
      <c r="A269" s="169" t="s">
        <v>84</v>
      </c>
      <c r="B269" s="168">
        <v>866</v>
      </c>
      <c r="C269" s="167">
        <v>4</v>
      </c>
      <c r="D269" s="167">
        <v>8</v>
      </c>
      <c r="E269" s="166" t="s">
        <v>83</v>
      </c>
      <c r="F269" s="165">
        <v>0</v>
      </c>
      <c r="G269" s="107">
        <v>7282.5</v>
      </c>
      <c r="H269" s="107">
        <v>7282.5</v>
      </c>
      <c r="I269" s="104">
        <f t="shared" si="4"/>
        <v>100</v>
      </c>
    </row>
    <row r="270" spans="1:9">
      <c r="A270" s="169" t="s">
        <v>265</v>
      </c>
      <c r="B270" s="168">
        <v>866</v>
      </c>
      <c r="C270" s="167">
        <v>4</v>
      </c>
      <c r="D270" s="167">
        <v>8</v>
      </c>
      <c r="E270" s="166" t="s">
        <v>264</v>
      </c>
      <c r="F270" s="165">
        <v>0</v>
      </c>
      <c r="G270" s="107">
        <v>7282.5</v>
      </c>
      <c r="H270" s="107">
        <v>7282.5</v>
      </c>
      <c r="I270" s="104">
        <f t="shared" si="4"/>
        <v>100</v>
      </c>
    </row>
    <row r="271" spans="1:9" ht="22.5">
      <c r="A271" s="169" t="s">
        <v>263</v>
      </c>
      <c r="B271" s="168">
        <v>866</v>
      </c>
      <c r="C271" s="167">
        <v>4</v>
      </c>
      <c r="D271" s="167">
        <v>8</v>
      </c>
      <c r="E271" s="166" t="s">
        <v>262</v>
      </c>
      <c r="F271" s="165">
        <v>0</v>
      </c>
      <c r="G271" s="107">
        <v>7282.5</v>
      </c>
      <c r="H271" s="107">
        <v>7282.5</v>
      </c>
      <c r="I271" s="104">
        <f t="shared" si="4"/>
        <v>100</v>
      </c>
    </row>
    <row r="272" spans="1:9" ht="22.5">
      <c r="A272" s="169" t="s">
        <v>12</v>
      </c>
      <c r="B272" s="168">
        <v>866</v>
      </c>
      <c r="C272" s="167">
        <v>4</v>
      </c>
      <c r="D272" s="167">
        <v>8</v>
      </c>
      <c r="E272" s="166" t="s">
        <v>262</v>
      </c>
      <c r="F272" s="165" t="s">
        <v>10</v>
      </c>
      <c r="G272" s="107">
        <v>6872.5</v>
      </c>
      <c r="H272" s="107">
        <v>6872.5</v>
      </c>
      <c r="I272" s="104">
        <f t="shared" si="4"/>
        <v>100</v>
      </c>
    </row>
    <row r="273" spans="1:9" ht="33.75">
      <c r="A273" s="169" t="s">
        <v>586</v>
      </c>
      <c r="B273" s="168">
        <v>866</v>
      </c>
      <c r="C273" s="167">
        <v>4</v>
      </c>
      <c r="D273" s="167">
        <v>8</v>
      </c>
      <c r="E273" s="166" t="s">
        <v>262</v>
      </c>
      <c r="F273" s="165" t="s">
        <v>587</v>
      </c>
      <c r="G273" s="107">
        <v>410</v>
      </c>
      <c r="H273" s="107">
        <v>410</v>
      </c>
      <c r="I273" s="104">
        <f t="shared" si="4"/>
        <v>100</v>
      </c>
    </row>
    <row r="274" spans="1:9">
      <c r="A274" s="169" t="s">
        <v>244</v>
      </c>
      <c r="B274" s="168">
        <v>866</v>
      </c>
      <c r="C274" s="167">
        <v>4</v>
      </c>
      <c r="D274" s="167">
        <v>12</v>
      </c>
      <c r="E274" s="166">
        <v>0</v>
      </c>
      <c r="F274" s="165">
        <v>0</v>
      </c>
      <c r="G274" s="107">
        <v>3428.9</v>
      </c>
      <c r="H274" s="107">
        <v>3428.9</v>
      </c>
      <c r="I274" s="104">
        <f t="shared" si="4"/>
        <v>100</v>
      </c>
    </row>
    <row r="275" spans="1:9" ht="22.5">
      <c r="A275" s="169" t="s">
        <v>233</v>
      </c>
      <c r="B275" s="168">
        <v>866</v>
      </c>
      <c r="C275" s="167">
        <v>4</v>
      </c>
      <c r="D275" s="167">
        <v>12</v>
      </c>
      <c r="E275" s="166" t="s">
        <v>232</v>
      </c>
      <c r="F275" s="165">
        <v>0</v>
      </c>
      <c r="G275" s="107">
        <v>2275.6</v>
      </c>
      <c r="H275" s="107">
        <v>2275.6</v>
      </c>
      <c r="I275" s="104">
        <f t="shared" si="4"/>
        <v>100</v>
      </c>
    </row>
    <row r="276" spans="1:9">
      <c r="A276" s="169" t="s">
        <v>231</v>
      </c>
      <c r="B276" s="168">
        <v>866</v>
      </c>
      <c r="C276" s="167">
        <v>4</v>
      </c>
      <c r="D276" s="167">
        <v>12</v>
      </c>
      <c r="E276" s="166" t="s">
        <v>230</v>
      </c>
      <c r="F276" s="165">
        <v>0</v>
      </c>
      <c r="G276" s="107">
        <v>35</v>
      </c>
      <c r="H276" s="107">
        <v>35</v>
      </c>
      <c r="I276" s="104">
        <f t="shared" si="4"/>
        <v>100</v>
      </c>
    </row>
    <row r="277" spans="1:9" ht="22.5">
      <c r="A277" s="169" t="s">
        <v>229</v>
      </c>
      <c r="B277" s="168">
        <v>866</v>
      </c>
      <c r="C277" s="167">
        <v>4</v>
      </c>
      <c r="D277" s="167">
        <v>12</v>
      </c>
      <c r="E277" s="166" t="s">
        <v>228</v>
      </c>
      <c r="F277" s="165">
        <v>0</v>
      </c>
      <c r="G277" s="107">
        <v>35</v>
      </c>
      <c r="H277" s="107">
        <v>35</v>
      </c>
      <c r="I277" s="104">
        <f t="shared" si="4"/>
        <v>100</v>
      </c>
    </row>
    <row r="278" spans="1:9" ht="22.5">
      <c r="A278" s="169" t="s">
        <v>12</v>
      </c>
      <c r="B278" s="168">
        <v>866</v>
      </c>
      <c r="C278" s="167">
        <v>4</v>
      </c>
      <c r="D278" s="167">
        <v>12</v>
      </c>
      <c r="E278" s="166" t="s">
        <v>228</v>
      </c>
      <c r="F278" s="165" t="s">
        <v>10</v>
      </c>
      <c r="G278" s="107">
        <v>35</v>
      </c>
      <c r="H278" s="107">
        <v>35</v>
      </c>
      <c r="I278" s="104">
        <f t="shared" si="4"/>
        <v>100</v>
      </c>
    </row>
    <row r="279" spans="1:9">
      <c r="A279" s="169" t="s">
        <v>227</v>
      </c>
      <c r="B279" s="168">
        <v>866</v>
      </c>
      <c r="C279" s="167">
        <v>4</v>
      </c>
      <c r="D279" s="167">
        <v>12</v>
      </c>
      <c r="E279" s="166" t="s">
        <v>226</v>
      </c>
      <c r="F279" s="165">
        <v>0</v>
      </c>
      <c r="G279" s="107">
        <v>967.5</v>
      </c>
      <c r="H279" s="107">
        <v>967.5</v>
      </c>
      <c r="I279" s="104">
        <f t="shared" si="4"/>
        <v>100</v>
      </c>
    </row>
    <row r="280" spans="1:9" ht="22.5">
      <c r="A280" s="169" t="s">
        <v>225</v>
      </c>
      <c r="B280" s="168">
        <v>866</v>
      </c>
      <c r="C280" s="167">
        <v>4</v>
      </c>
      <c r="D280" s="167">
        <v>12</v>
      </c>
      <c r="E280" s="166" t="s">
        <v>224</v>
      </c>
      <c r="F280" s="165">
        <v>0</v>
      </c>
      <c r="G280" s="107">
        <v>967.5</v>
      </c>
      <c r="H280" s="107">
        <v>967.5</v>
      </c>
      <c r="I280" s="104">
        <f t="shared" si="4"/>
        <v>100</v>
      </c>
    </row>
    <row r="281" spans="1:9" ht="56.25">
      <c r="A281" s="169" t="s">
        <v>593</v>
      </c>
      <c r="B281" s="168">
        <v>866</v>
      </c>
      <c r="C281" s="167">
        <v>4</v>
      </c>
      <c r="D281" s="167">
        <v>12</v>
      </c>
      <c r="E281" s="166" t="s">
        <v>224</v>
      </c>
      <c r="F281" s="165" t="s">
        <v>594</v>
      </c>
      <c r="G281" s="107">
        <v>967.5</v>
      </c>
      <c r="H281" s="107">
        <v>967.5</v>
      </c>
      <c r="I281" s="104">
        <f t="shared" si="4"/>
        <v>100</v>
      </c>
    </row>
    <row r="282" spans="1:9" ht="22.5">
      <c r="A282" s="169" t="s">
        <v>223</v>
      </c>
      <c r="B282" s="168">
        <v>866</v>
      </c>
      <c r="C282" s="167">
        <v>4</v>
      </c>
      <c r="D282" s="167">
        <v>12</v>
      </c>
      <c r="E282" s="166" t="s">
        <v>222</v>
      </c>
      <c r="F282" s="165">
        <v>0</v>
      </c>
      <c r="G282" s="107">
        <v>1273.0999999999999</v>
      </c>
      <c r="H282" s="107">
        <v>1273.0999999999999</v>
      </c>
      <c r="I282" s="104">
        <f t="shared" si="4"/>
        <v>100</v>
      </c>
    </row>
    <row r="283" spans="1:9">
      <c r="A283" s="169" t="s">
        <v>221</v>
      </c>
      <c r="B283" s="168">
        <v>866</v>
      </c>
      <c r="C283" s="167">
        <v>4</v>
      </c>
      <c r="D283" s="167">
        <v>12</v>
      </c>
      <c r="E283" s="166" t="s">
        <v>220</v>
      </c>
      <c r="F283" s="165">
        <v>0</v>
      </c>
      <c r="G283" s="107">
        <v>19</v>
      </c>
      <c r="H283" s="107">
        <v>19</v>
      </c>
      <c r="I283" s="104">
        <f t="shared" si="4"/>
        <v>100</v>
      </c>
    </row>
    <row r="284" spans="1:9">
      <c r="A284" s="169" t="s">
        <v>33</v>
      </c>
      <c r="B284" s="168">
        <v>866</v>
      </c>
      <c r="C284" s="167">
        <v>4</v>
      </c>
      <c r="D284" s="167">
        <v>12</v>
      </c>
      <c r="E284" s="166" t="s">
        <v>220</v>
      </c>
      <c r="F284" s="165" t="s">
        <v>32</v>
      </c>
      <c r="G284" s="107">
        <v>19</v>
      </c>
      <c r="H284" s="107">
        <v>19</v>
      </c>
      <c r="I284" s="104">
        <f t="shared" si="4"/>
        <v>100</v>
      </c>
    </row>
    <row r="285" spans="1:9" ht="22.5">
      <c r="A285" s="169" t="s">
        <v>219</v>
      </c>
      <c r="B285" s="168">
        <v>866</v>
      </c>
      <c r="C285" s="167">
        <v>4</v>
      </c>
      <c r="D285" s="167">
        <v>12</v>
      </c>
      <c r="E285" s="166" t="s">
        <v>218</v>
      </c>
      <c r="F285" s="165">
        <v>0</v>
      </c>
      <c r="G285" s="107">
        <v>289</v>
      </c>
      <c r="H285" s="107">
        <v>289</v>
      </c>
      <c r="I285" s="104">
        <f t="shared" si="4"/>
        <v>100</v>
      </c>
    </row>
    <row r="286" spans="1:9" ht="22.5">
      <c r="A286" s="169" t="s">
        <v>12</v>
      </c>
      <c r="B286" s="168">
        <v>866</v>
      </c>
      <c r="C286" s="167">
        <v>4</v>
      </c>
      <c r="D286" s="167">
        <v>12</v>
      </c>
      <c r="E286" s="166" t="s">
        <v>218</v>
      </c>
      <c r="F286" s="165" t="s">
        <v>10</v>
      </c>
      <c r="G286" s="107">
        <v>289</v>
      </c>
      <c r="H286" s="107">
        <v>289</v>
      </c>
      <c r="I286" s="104">
        <f t="shared" si="4"/>
        <v>100</v>
      </c>
    </row>
    <row r="287" spans="1:9">
      <c r="A287" s="169" t="s">
        <v>215</v>
      </c>
      <c r="B287" s="168">
        <v>866</v>
      </c>
      <c r="C287" s="167">
        <v>4</v>
      </c>
      <c r="D287" s="167">
        <v>12</v>
      </c>
      <c r="E287" s="166" t="s">
        <v>214</v>
      </c>
      <c r="F287" s="165">
        <v>0</v>
      </c>
      <c r="G287" s="107">
        <v>965.1</v>
      </c>
      <c r="H287" s="107">
        <v>965.1</v>
      </c>
      <c r="I287" s="104">
        <f t="shared" si="4"/>
        <v>100</v>
      </c>
    </row>
    <row r="288" spans="1:9" ht="22.5">
      <c r="A288" s="169" t="s">
        <v>12</v>
      </c>
      <c r="B288" s="168">
        <v>866</v>
      </c>
      <c r="C288" s="167">
        <v>4</v>
      </c>
      <c r="D288" s="167">
        <v>12</v>
      </c>
      <c r="E288" s="166" t="s">
        <v>214</v>
      </c>
      <c r="F288" s="165" t="s">
        <v>10</v>
      </c>
      <c r="G288" s="107">
        <v>965.1</v>
      </c>
      <c r="H288" s="107">
        <v>965.1</v>
      </c>
      <c r="I288" s="104">
        <f t="shared" si="4"/>
        <v>100</v>
      </c>
    </row>
    <row r="289" spans="1:9">
      <c r="A289" s="169" t="s">
        <v>209</v>
      </c>
      <c r="B289" s="168">
        <v>866</v>
      </c>
      <c r="C289" s="167">
        <v>4</v>
      </c>
      <c r="D289" s="167">
        <v>12</v>
      </c>
      <c r="E289" s="166" t="s">
        <v>208</v>
      </c>
      <c r="F289" s="165">
        <v>0</v>
      </c>
      <c r="G289" s="107">
        <v>1153.3</v>
      </c>
      <c r="H289" s="107">
        <v>1153.3</v>
      </c>
      <c r="I289" s="104">
        <f t="shared" si="4"/>
        <v>100</v>
      </c>
    </row>
    <row r="290" spans="1:9" ht="56.25">
      <c r="A290" s="169" t="s">
        <v>667</v>
      </c>
      <c r="B290" s="168">
        <v>866</v>
      </c>
      <c r="C290" s="167">
        <v>4</v>
      </c>
      <c r="D290" s="167">
        <v>12</v>
      </c>
      <c r="E290" s="166" t="s">
        <v>208</v>
      </c>
      <c r="F290" s="165" t="s">
        <v>668</v>
      </c>
      <c r="G290" s="107">
        <v>1153.3</v>
      </c>
      <c r="H290" s="107">
        <v>1153.3</v>
      </c>
      <c r="I290" s="104">
        <f t="shared" si="4"/>
        <v>100</v>
      </c>
    </row>
    <row r="291" spans="1:9">
      <c r="A291" s="169" t="s">
        <v>597</v>
      </c>
      <c r="B291" s="168">
        <v>866</v>
      </c>
      <c r="C291" s="167">
        <v>5</v>
      </c>
      <c r="D291" s="167">
        <v>0</v>
      </c>
      <c r="E291" s="166">
        <v>0</v>
      </c>
      <c r="F291" s="165">
        <v>0</v>
      </c>
      <c r="G291" s="107">
        <v>42993.2</v>
      </c>
      <c r="H291" s="107">
        <v>13733.4</v>
      </c>
      <c r="I291" s="104">
        <f t="shared" si="4"/>
        <v>31.943191016253735</v>
      </c>
    </row>
    <row r="292" spans="1:9">
      <c r="A292" s="169" t="s">
        <v>207</v>
      </c>
      <c r="B292" s="168">
        <v>866</v>
      </c>
      <c r="C292" s="167">
        <v>5</v>
      </c>
      <c r="D292" s="167">
        <v>1</v>
      </c>
      <c r="E292" s="166">
        <v>0</v>
      </c>
      <c r="F292" s="165">
        <v>0</v>
      </c>
      <c r="G292" s="107">
        <v>40194.6</v>
      </c>
      <c r="H292" s="107">
        <v>10951.5</v>
      </c>
      <c r="I292" s="104">
        <f t="shared" si="4"/>
        <v>27.24619725037692</v>
      </c>
    </row>
    <row r="293" spans="1:9" ht="45">
      <c r="A293" s="169" t="s">
        <v>198</v>
      </c>
      <c r="B293" s="168">
        <v>866</v>
      </c>
      <c r="C293" s="167">
        <v>5</v>
      </c>
      <c r="D293" s="167">
        <v>1</v>
      </c>
      <c r="E293" s="166" t="s">
        <v>200</v>
      </c>
      <c r="F293" s="165">
        <v>0</v>
      </c>
      <c r="G293" s="107">
        <v>40194.6</v>
      </c>
      <c r="H293" s="107">
        <v>10951.5</v>
      </c>
      <c r="I293" s="104">
        <f t="shared" si="4"/>
        <v>27.24619725037692</v>
      </c>
    </row>
    <row r="294" spans="1:9" ht="45">
      <c r="A294" s="169" t="s">
        <v>198</v>
      </c>
      <c r="B294" s="168">
        <v>866</v>
      </c>
      <c r="C294" s="167">
        <v>5</v>
      </c>
      <c r="D294" s="167">
        <v>1</v>
      </c>
      <c r="E294" s="166" t="s">
        <v>199</v>
      </c>
      <c r="F294" s="165">
        <v>0</v>
      </c>
      <c r="G294" s="107">
        <v>40194.6</v>
      </c>
      <c r="H294" s="107">
        <v>10951.5</v>
      </c>
      <c r="I294" s="104">
        <f t="shared" si="4"/>
        <v>27.24619725037692</v>
      </c>
    </row>
    <row r="295" spans="1:9" ht="45">
      <c r="A295" s="169" t="s">
        <v>198</v>
      </c>
      <c r="B295" s="168">
        <v>866</v>
      </c>
      <c r="C295" s="167">
        <v>5</v>
      </c>
      <c r="D295" s="167">
        <v>1</v>
      </c>
      <c r="E295" s="166" t="s">
        <v>643</v>
      </c>
      <c r="F295" s="165">
        <v>0</v>
      </c>
      <c r="G295" s="107">
        <v>40194.6</v>
      </c>
      <c r="H295" s="107">
        <v>10951.5</v>
      </c>
      <c r="I295" s="104">
        <f t="shared" si="4"/>
        <v>27.24619725037692</v>
      </c>
    </row>
    <row r="296" spans="1:9" ht="22.5">
      <c r="A296" s="169" t="s">
        <v>73</v>
      </c>
      <c r="B296" s="168">
        <v>866</v>
      </c>
      <c r="C296" s="167">
        <v>5</v>
      </c>
      <c r="D296" s="167">
        <v>1</v>
      </c>
      <c r="E296" s="166" t="s">
        <v>643</v>
      </c>
      <c r="F296" s="165" t="s">
        <v>71</v>
      </c>
      <c r="G296" s="107">
        <v>40194.6</v>
      </c>
      <c r="H296" s="107">
        <v>10951.5</v>
      </c>
      <c r="I296" s="104">
        <f t="shared" si="4"/>
        <v>27.24619725037692</v>
      </c>
    </row>
    <row r="297" spans="1:9">
      <c r="A297" s="169" t="s">
        <v>197</v>
      </c>
      <c r="B297" s="168">
        <v>866</v>
      </c>
      <c r="C297" s="167">
        <v>5</v>
      </c>
      <c r="D297" s="167">
        <v>2</v>
      </c>
      <c r="E297" s="166">
        <v>0</v>
      </c>
      <c r="F297" s="165">
        <v>0</v>
      </c>
      <c r="G297" s="107">
        <v>2798.6</v>
      </c>
      <c r="H297" s="107">
        <v>2781.9</v>
      </c>
      <c r="I297" s="104">
        <f t="shared" si="4"/>
        <v>99.403273065103988</v>
      </c>
    </row>
    <row r="298" spans="1:9" ht="22.5">
      <c r="A298" s="169" t="s">
        <v>84</v>
      </c>
      <c r="B298" s="168">
        <v>866</v>
      </c>
      <c r="C298" s="167">
        <v>5</v>
      </c>
      <c r="D298" s="167">
        <v>2</v>
      </c>
      <c r="E298" s="166" t="s">
        <v>83</v>
      </c>
      <c r="F298" s="165">
        <v>0</v>
      </c>
      <c r="G298" s="107">
        <v>2798.6</v>
      </c>
      <c r="H298" s="107">
        <v>2781.9</v>
      </c>
      <c r="I298" s="104">
        <f t="shared" si="4"/>
        <v>99.403273065103988</v>
      </c>
    </row>
    <row r="299" spans="1:9" ht="22.5">
      <c r="A299" s="169" t="s">
        <v>600</v>
      </c>
      <c r="B299" s="168">
        <v>866</v>
      </c>
      <c r="C299" s="167">
        <v>5</v>
      </c>
      <c r="D299" s="167">
        <v>2</v>
      </c>
      <c r="E299" s="166" t="s">
        <v>196</v>
      </c>
      <c r="F299" s="165">
        <v>0</v>
      </c>
      <c r="G299" s="107">
        <v>2798.6</v>
      </c>
      <c r="H299" s="107">
        <v>2781.9</v>
      </c>
      <c r="I299" s="104">
        <f t="shared" si="4"/>
        <v>99.403273065103988</v>
      </c>
    </row>
    <row r="300" spans="1:9" ht="22.5">
      <c r="A300" s="169" t="s">
        <v>195</v>
      </c>
      <c r="B300" s="168">
        <v>866</v>
      </c>
      <c r="C300" s="167">
        <v>5</v>
      </c>
      <c r="D300" s="167">
        <v>2</v>
      </c>
      <c r="E300" s="166" t="s">
        <v>193</v>
      </c>
      <c r="F300" s="165">
        <v>0</v>
      </c>
      <c r="G300" s="107">
        <v>692.5</v>
      </c>
      <c r="H300" s="107">
        <v>692.5</v>
      </c>
      <c r="I300" s="104">
        <f t="shared" si="4"/>
        <v>100</v>
      </c>
    </row>
    <row r="301" spans="1:9" ht="22.5">
      <c r="A301" s="169" t="s">
        <v>12</v>
      </c>
      <c r="B301" s="168">
        <v>866</v>
      </c>
      <c r="C301" s="167">
        <v>5</v>
      </c>
      <c r="D301" s="167">
        <v>2</v>
      </c>
      <c r="E301" s="166" t="s">
        <v>193</v>
      </c>
      <c r="F301" s="165" t="s">
        <v>10</v>
      </c>
      <c r="G301" s="107">
        <v>692.5</v>
      </c>
      <c r="H301" s="107">
        <v>692.5</v>
      </c>
      <c r="I301" s="104">
        <f t="shared" si="4"/>
        <v>100</v>
      </c>
    </row>
    <row r="302" spans="1:9" ht="22.5">
      <c r="A302" s="169" t="s">
        <v>191</v>
      </c>
      <c r="B302" s="168">
        <v>866</v>
      </c>
      <c r="C302" s="167">
        <v>5</v>
      </c>
      <c r="D302" s="167">
        <v>2</v>
      </c>
      <c r="E302" s="166" t="s">
        <v>190</v>
      </c>
      <c r="F302" s="165">
        <v>0</v>
      </c>
      <c r="G302" s="107">
        <v>2106.1</v>
      </c>
      <c r="H302" s="107">
        <v>2089.4</v>
      </c>
      <c r="I302" s="104">
        <f t="shared" si="4"/>
        <v>99.207065191586352</v>
      </c>
    </row>
    <row r="303" spans="1:9" ht="22.5">
      <c r="A303" s="169" t="s">
        <v>12</v>
      </c>
      <c r="B303" s="168">
        <v>866</v>
      </c>
      <c r="C303" s="167">
        <v>5</v>
      </c>
      <c r="D303" s="167">
        <v>2</v>
      </c>
      <c r="E303" s="166" t="s">
        <v>190</v>
      </c>
      <c r="F303" s="165" t="s">
        <v>10</v>
      </c>
      <c r="G303" s="107">
        <v>2089.4</v>
      </c>
      <c r="H303" s="107">
        <v>2089.4</v>
      </c>
      <c r="I303" s="104">
        <f t="shared" si="4"/>
        <v>100</v>
      </c>
    </row>
    <row r="304" spans="1:9" ht="56.25">
      <c r="A304" s="169" t="s">
        <v>23</v>
      </c>
      <c r="B304" s="168">
        <v>866</v>
      </c>
      <c r="C304" s="167">
        <v>5</v>
      </c>
      <c r="D304" s="167">
        <v>2</v>
      </c>
      <c r="E304" s="166" t="s">
        <v>190</v>
      </c>
      <c r="F304" s="165" t="s">
        <v>22</v>
      </c>
      <c r="G304" s="107">
        <v>16.7</v>
      </c>
      <c r="H304" s="107">
        <v>0</v>
      </c>
      <c r="I304" s="104">
        <f t="shared" si="4"/>
        <v>0</v>
      </c>
    </row>
    <row r="305" spans="1:9">
      <c r="A305" s="169" t="s">
        <v>616</v>
      </c>
      <c r="B305" s="168">
        <v>866</v>
      </c>
      <c r="C305" s="167">
        <v>10</v>
      </c>
      <c r="D305" s="167">
        <v>0</v>
      </c>
      <c r="E305" s="166">
        <v>0</v>
      </c>
      <c r="F305" s="165">
        <v>0</v>
      </c>
      <c r="G305" s="107">
        <v>67.599999999999994</v>
      </c>
      <c r="H305" s="107">
        <v>67.599999999999994</v>
      </c>
      <c r="I305" s="104">
        <f t="shared" si="4"/>
        <v>100</v>
      </c>
    </row>
    <row r="306" spans="1:9">
      <c r="A306" s="169" t="s">
        <v>85</v>
      </c>
      <c r="B306" s="168">
        <v>866</v>
      </c>
      <c r="C306" s="167">
        <v>10</v>
      </c>
      <c r="D306" s="167">
        <v>3</v>
      </c>
      <c r="E306" s="166">
        <v>0</v>
      </c>
      <c r="F306" s="165">
        <v>0</v>
      </c>
      <c r="G306" s="107">
        <v>67.599999999999994</v>
      </c>
      <c r="H306" s="107">
        <v>67.599999999999994</v>
      </c>
      <c r="I306" s="104">
        <f t="shared" si="4"/>
        <v>100</v>
      </c>
    </row>
    <row r="307" spans="1:9" ht="22.5">
      <c r="A307" s="169" t="s">
        <v>38</v>
      </c>
      <c r="B307" s="168">
        <v>866</v>
      </c>
      <c r="C307" s="167">
        <v>10</v>
      </c>
      <c r="D307" s="167">
        <v>3</v>
      </c>
      <c r="E307" s="166" t="s">
        <v>37</v>
      </c>
      <c r="F307" s="165">
        <v>0</v>
      </c>
      <c r="G307" s="107">
        <v>67.599999999999994</v>
      </c>
      <c r="H307" s="107">
        <v>67.599999999999994</v>
      </c>
      <c r="I307" s="104">
        <f t="shared" si="4"/>
        <v>100</v>
      </c>
    </row>
    <row r="308" spans="1:9" ht="22.5">
      <c r="A308" s="169" t="s">
        <v>78</v>
      </c>
      <c r="B308" s="168">
        <v>866</v>
      </c>
      <c r="C308" s="167">
        <v>10</v>
      </c>
      <c r="D308" s="167">
        <v>3</v>
      </c>
      <c r="E308" s="166" t="s">
        <v>77</v>
      </c>
      <c r="F308" s="165">
        <v>0</v>
      </c>
      <c r="G308" s="107">
        <v>67.599999999999994</v>
      </c>
      <c r="H308" s="107">
        <v>67.599999999999994</v>
      </c>
      <c r="I308" s="104">
        <f t="shared" si="4"/>
        <v>100</v>
      </c>
    </row>
    <row r="309" spans="1:9" ht="22.5">
      <c r="A309" s="169" t="s">
        <v>70</v>
      </c>
      <c r="B309" s="168">
        <v>866</v>
      </c>
      <c r="C309" s="167">
        <v>10</v>
      </c>
      <c r="D309" s="167">
        <v>3</v>
      </c>
      <c r="E309" s="166" t="s">
        <v>69</v>
      </c>
      <c r="F309" s="165">
        <v>0</v>
      </c>
      <c r="G309" s="107">
        <v>67.599999999999994</v>
      </c>
      <c r="H309" s="107">
        <v>67.599999999999994</v>
      </c>
      <c r="I309" s="104">
        <f t="shared" si="4"/>
        <v>100</v>
      </c>
    </row>
    <row r="310" spans="1:9" ht="22.5">
      <c r="A310" s="169" t="s">
        <v>12</v>
      </c>
      <c r="B310" s="168">
        <v>866</v>
      </c>
      <c r="C310" s="167">
        <v>10</v>
      </c>
      <c r="D310" s="167">
        <v>3</v>
      </c>
      <c r="E310" s="166" t="s">
        <v>69</v>
      </c>
      <c r="F310" s="165" t="s">
        <v>10</v>
      </c>
      <c r="G310" s="107">
        <v>67.599999999999994</v>
      </c>
      <c r="H310" s="107">
        <v>67.599999999999994</v>
      </c>
      <c r="I310" s="104">
        <f t="shared" si="4"/>
        <v>100</v>
      </c>
    </row>
    <row r="311" spans="1:9">
      <c r="A311" s="169" t="s">
        <v>307</v>
      </c>
      <c r="B311" s="168">
        <v>868</v>
      </c>
      <c r="C311" s="167">
        <v>0</v>
      </c>
      <c r="D311" s="167">
        <v>0</v>
      </c>
      <c r="E311" s="166">
        <v>0</v>
      </c>
      <c r="F311" s="165">
        <v>0</v>
      </c>
      <c r="G311" s="107">
        <v>442971.2</v>
      </c>
      <c r="H311" s="107">
        <v>437122.1</v>
      </c>
      <c r="I311" s="104">
        <f t="shared" si="4"/>
        <v>98.679575557056523</v>
      </c>
    </row>
    <row r="312" spans="1:9">
      <c r="A312" s="169" t="s">
        <v>616</v>
      </c>
      <c r="B312" s="168">
        <v>868</v>
      </c>
      <c r="C312" s="167">
        <v>10</v>
      </c>
      <c r="D312" s="167">
        <v>0</v>
      </c>
      <c r="E312" s="166">
        <v>0</v>
      </c>
      <c r="F312" s="165">
        <v>0</v>
      </c>
      <c r="G312" s="107">
        <v>442971.2</v>
      </c>
      <c r="H312" s="107">
        <v>437122.1</v>
      </c>
      <c r="I312" s="104">
        <f t="shared" si="4"/>
        <v>98.679575557056523</v>
      </c>
    </row>
    <row r="313" spans="1:9">
      <c r="A313" s="169" t="s">
        <v>96</v>
      </c>
      <c r="B313" s="168">
        <v>868</v>
      </c>
      <c r="C313" s="167">
        <v>10</v>
      </c>
      <c r="D313" s="167">
        <v>1</v>
      </c>
      <c r="E313" s="166">
        <v>0</v>
      </c>
      <c r="F313" s="165">
        <v>0</v>
      </c>
      <c r="G313" s="107">
        <v>1745.8</v>
      </c>
      <c r="H313" s="107">
        <v>1745.8</v>
      </c>
      <c r="I313" s="104">
        <f t="shared" si="4"/>
        <v>100</v>
      </c>
    </row>
    <row r="314" spans="1:9" ht="22.5">
      <c r="A314" s="169" t="s">
        <v>38</v>
      </c>
      <c r="B314" s="168">
        <v>868</v>
      </c>
      <c r="C314" s="167">
        <v>10</v>
      </c>
      <c r="D314" s="167">
        <v>1</v>
      </c>
      <c r="E314" s="166" t="s">
        <v>37</v>
      </c>
      <c r="F314" s="165">
        <v>0</v>
      </c>
      <c r="G314" s="107">
        <v>1745.8</v>
      </c>
      <c r="H314" s="107">
        <v>1745.8</v>
      </c>
      <c r="I314" s="104">
        <f t="shared" si="4"/>
        <v>100</v>
      </c>
    </row>
    <row r="315" spans="1:9" ht="22.5">
      <c r="A315" s="169" t="s">
        <v>78</v>
      </c>
      <c r="B315" s="168">
        <v>868</v>
      </c>
      <c r="C315" s="167">
        <v>10</v>
      </c>
      <c r="D315" s="167">
        <v>1</v>
      </c>
      <c r="E315" s="166" t="s">
        <v>77</v>
      </c>
      <c r="F315" s="165">
        <v>0</v>
      </c>
      <c r="G315" s="107">
        <v>1745.8</v>
      </c>
      <c r="H315" s="107">
        <v>1745.8</v>
      </c>
      <c r="I315" s="104">
        <f t="shared" si="4"/>
        <v>100</v>
      </c>
    </row>
    <row r="316" spans="1:9" ht="22.5">
      <c r="A316" s="169" t="s">
        <v>95</v>
      </c>
      <c r="B316" s="168">
        <v>868</v>
      </c>
      <c r="C316" s="167">
        <v>10</v>
      </c>
      <c r="D316" s="167">
        <v>1</v>
      </c>
      <c r="E316" s="166" t="s">
        <v>93</v>
      </c>
      <c r="F316" s="165">
        <v>0</v>
      </c>
      <c r="G316" s="107">
        <v>1745.8</v>
      </c>
      <c r="H316" s="107">
        <v>1745.8</v>
      </c>
      <c r="I316" s="104">
        <f t="shared" si="4"/>
        <v>100</v>
      </c>
    </row>
    <row r="317" spans="1:9" ht="22.5">
      <c r="A317" s="169" t="s">
        <v>12</v>
      </c>
      <c r="B317" s="168">
        <v>868</v>
      </c>
      <c r="C317" s="167">
        <v>10</v>
      </c>
      <c r="D317" s="167">
        <v>1</v>
      </c>
      <c r="E317" s="166" t="s">
        <v>93</v>
      </c>
      <c r="F317" s="165" t="s">
        <v>10</v>
      </c>
      <c r="G317" s="107">
        <v>9.3000000000000007</v>
      </c>
      <c r="H317" s="107">
        <v>9.3000000000000007</v>
      </c>
      <c r="I317" s="104">
        <f t="shared" si="4"/>
        <v>100</v>
      </c>
    </row>
    <row r="318" spans="1:9">
      <c r="A318" s="169" t="s">
        <v>94</v>
      </c>
      <c r="B318" s="168">
        <v>868</v>
      </c>
      <c r="C318" s="167">
        <v>10</v>
      </c>
      <c r="D318" s="167">
        <v>1</v>
      </c>
      <c r="E318" s="166" t="s">
        <v>93</v>
      </c>
      <c r="F318" s="165" t="s">
        <v>92</v>
      </c>
      <c r="G318" s="107">
        <v>1736.5</v>
      </c>
      <c r="H318" s="107">
        <v>1736.5</v>
      </c>
      <c r="I318" s="104">
        <f t="shared" si="4"/>
        <v>100</v>
      </c>
    </row>
    <row r="319" spans="1:9">
      <c r="A319" s="169" t="s">
        <v>85</v>
      </c>
      <c r="B319" s="168">
        <v>868</v>
      </c>
      <c r="C319" s="167">
        <v>10</v>
      </c>
      <c r="D319" s="167">
        <v>3</v>
      </c>
      <c r="E319" s="166">
        <v>0</v>
      </c>
      <c r="F319" s="165">
        <v>0</v>
      </c>
      <c r="G319" s="107">
        <v>423115.2</v>
      </c>
      <c r="H319" s="107">
        <v>418276.3</v>
      </c>
      <c r="I319" s="104">
        <f t="shared" si="4"/>
        <v>98.856363467916069</v>
      </c>
    </row>
    <row r="320" spans="1:9" ht="22.5">
      <c r="A320" s="169" t="s">
        <v>84</v>
      </c>
      <c r="B320" s="168">
        <v>868</v>
      </c>
      <c r="C320" s="167">
        <v>10</v>
      </c>
      <c r="D320" s="167">
        <v>3</v>
      </c>
      <c r="E320" s="166" t="s">
        <v>83</v>
      </c>
      <c r="F320" s="165">
        <v>0</v>
      </c>
      <c r="G320" s="107">
        <v>39.4</v>
      </c>
      <c r="H320" s="107">
        <v>39.4</v>
      </c>
      <c r="I320" s="104">
        <f t="shared" si="4"/>
        <v>100</v>
      </c>
    </row>
    <row r="321" spans="1:9" ht="22.5">
      <c r="A321" s="169" t="s">
        <v>82</v>
      </c>
      <c r="B321" s="168">
        <v>868</v>
      </c>
      <c r="C321" s="167">
        <v>10</v>
      </c>
      <c r="D321" s="167">
        <v>3</v>
      </c>
      <c r="E321" s="166" t="s">
        <v>81</v>
      </c>
      <c r="F321" s="165">
        <v>0</v>
      </c>
      <c r="G321" s="107">
        <v>39.4</v>
      </c>
      <c r="H321" s="107">
        <v>39.4</v>
      </c>
      <c r="I321" s="104">
        <f t="shared" si="4"/>
        <v>100</v>
      </c>
    </row>
    <row r="322" spans="1:9" ht="22.5">
      <c r="A322" s="169" t="s">
        <v>80</v>
      </c>
      <c r="B322" s="168">
        <v>868</v>
      </c>
      <c r="C322" s="167">
        <v>10</v>
      </c>
      <c r="D322" s="167">
        <v>3</v>
      </c>
      <c r="E322" s="166" t="s">
        <v>79</v>
      </c>
      <c r="F322" s="165">
        <v>0</v>
      </c>
      <c r="G322" s="107">
        <v>39.4</v>
      </c>
      <c r="H322" s="107">
        <v>39.4</v>
      </c>
      <c r="I322" s="104">
        <f t="shared" si="4"/>
        <v>100</v>
      </c>
    </row>
    <row r="323" spans="1:9" ht="22.5">
      <c r="A323" s="169" t="s">
        <v>12</v>
      </c>
      <c r="B323" s="168">
        <v>868</v>
      </c>
      <c r="C323" s="167">
        <v>10</v>
      </c>
      <c r="D323" s="167">
        <v>3</v>
      </c>
      <c r="E323" s="166" t="s">
        <v>79</v>
      </c>
      <c r="F323" s="165" t="s">
        <v>10</v>
      </c>
      <c r="G323" s="107">
        <v>39.4</v>
      </c>
      <c r="H323" s="107">
        <v>39.4</v>
      </c>
      <c r="I323" s="104">
        <f t="shared" si="4"/>
        <v>100</v>
      </c>
    </row>
    <row r="324" spans="1:9" ht="22.5">
      <c r="A324" s="169" t="s">
        <v>38</v>
      </c>
      <c r="B324" s="168">
        <v>868</v>
      </c>
      <c r="C324" s="167">
        <v>10</v>
      </c>
      <c r="D324" s="167">
        <v>3</v>
      </c>
      <c r="E324" s="166" t="s">
        <v>37</v>
      </c>
      <c r="F324" s="165">
        <v>0</v>
      </c>
      <c r="G324" s="107">
        <v>423075.8</v>
      </c>
      <c r="H324" s="107">
        <v>418236.9</v>
      </c>
      <c r="I324" s="104">
        <f t="shared" si="4"/>
        <v>98.856256963882132</v>
      </c>
    </row>
    <row r="325" spans="1:9" ht="22.5" customHeight="1">
      <c r="A325" s="169" t="s">
        <v>78</v>
      </c>
      <c r="B325" s="168">
        <v>868</v>
      </c>
      <c r="C325" s="167">
        <v>10</v>
      </c>
      <c r="D325" s="167">
        <v>3</v>
      </c>
      <c r="E325" s="166" t="s">
        <v>77</v>
      </c>
      <c r="F325" s="165">
        <v>0</v>
      </c>
      <c r="G325" s="107">
        <v>233516.5</v>
      </c>
      <c r="H325" s="107">
        <v>228677.6</v>
      </c>
      <c r="I325" s="104">
        <f t="shared" si="4"/>
        <v>97.927812381566198</v>
      </c>
    </row>
    <row r="326" spans="1:9" ht="22.5">
      <c r="A326" s="169" t="s">
        <v>70</v>
      </c>
      <c r="B326" s="168">
        <v>868</v>
      </c>
      <c r="C326" s="167">
        <v>10</v>
      </c>
      <c r="D326" s="167">
        <v>3</v>
      </c>
      <c r="E326" s="166" t="s">
        <v>69</v>
      </c>
      <c r="F326" s="165">
        <v>0</v>
      </c>
      <c r="G326" s="107">
        <v>541.4</v>
      </c>
      <c r="H326" s="107">
        <v>541.29999999999995</v>
      </c>
      <c r="I326" s="104">
        <f t="shared" si="4"/>
        <v>99.981529368304393</v>
      </c>
    </row>
    <row r="327" spans="1:9" ht="22.5">
      <c r="A327" s="169" t="s">
        <v>12</v>
      </c>
      <c r="B327" s="168">
        <v>868</v>
      </c>
      <c r="C327" s="167">
        <v>10</v>
      </c>
      <c r="D327" s="167">
        <v>3</v>
      </c>
      <c r="E327" s="166" t="s">
        <v>69</v>
      </c>
      <c r="F327" s="165" t="s">
        <v>10</v>
      </c>
      <c r="G327" s="107">
        <v>241.4</v>
      </c>
      <c r="H327" s="107">
        <v>241.3</v>
      </c>
      <c r="I327" s="104">
        <f t="shared" si="4"/>
        <v>99.958574979287491</v>
      </c>
    </row>
    <row r="328" spans="1:9" ht="22.5">
      <c r="A328" s="169" t="s">
        <v>25</v>
      </c>
      <c r="B328" s="168">
        <v>868</v>
      </c>
      <c r="C328" s="167">
        <v>10</v>
      </c>
      <c r="D328" s="167">
        <v>3</v>
      </c>
      <c r="E328" s="166" t="s">
        <v>69</v>
      </c>
      <c r="F328" s="165" t="s">
        <v>24</v>
      </c>
      <c r="G328" s="107">
        <v>300</v>
      </c>
      <c r="H328" s="107">
        <v>300</v>
      </c>
      <c r="I328" s="104">
        <f t="shared" si="4"/>
        <v>100</v>
      </c>
    </row>
    <row r="329" spans="1:9">
      <c r="A329" s="169" t="s">
        <v>68</v>
      </c>
      <c r="B329" s="168">
        <v>868</v>
      </c>
      <c r="C329" s="167">
        <v>10</v>
      </c>
      <c r="D329" s="167">
        <v>3</v>
      </c>
      <c r="E329" s="166" t="s">
        <v>67</v>
      </c>
      <c r="F329" s="165">
        <v>0</v>
      </c>
      <c r="G329" s="107">
        <v>720.4</v>
      </c>
      <c r="H329" s="107">
        <v>720.4</v>
      </c>
      <c r="I329" s="104">
        <f t="shared" si="4"/>
        <v>100</v>
      </c>
    </row>
    <row r="330" spans="1:9" ht="22.5">
      <c r="A330" s="169" t="s">
        <v>12</v>
      </c>
      <c r="B330" s="168">
        <v>868</v>
      </c>
      <c r="C330" s="167">
        <v>10</v>
      </c>
      <c r="D330" s="167">
        <v>3</v>
      </c>
      <c r="E330" s="166" t="s">
        <v>67</v>
      </c>
      <c r="F330" s="165" t="s">
        <v>10</v>
      </c>
      <c r="G330" s="107">
        <v>2.9</v>
      </c>
      <c r="H330" s="107">
        <v>2.9</v>
      </c>
      <c r="I330" s="104">
        <f t="shared" si="4"/>
        <v>100</v>
      </c>
    </row>
    <row r="331" spans="1:9" ht="22.5">
      <c r="A331" s="169" t="s">
        <v>25</v>
      </c>
      <c r="B331" s="168">
        <v>868</v>
      </c>
      <c r="C331" s="167">
        <v>10</v>
      </c>
      <c r="D331" s="167">
        <v>3</v>
      </c>
      <c r="E331" s="166" t="s">
        <v>67</v>
      </c>
      <c r="F331" s="165" t="s">
        <v>24</v>
      </c>
      <c r="G331" s="107">
        <v>717.5</v>
      </c>
      <c r="H331" s="107">
        <v>717.5</v>
      </c>
      <c r="I331" s="104">
        <f t="shared" si="4"/>
        <v>100</v>
      </c>
    </row>
    <row r="332" spans="1:9">
      <c r="A332" s="169" t="s">
        <v>66</v>
      </c>
      <c r="B332" s="168">
        <v>868</v>
      </c>
      <c r="C332" s="167">
        <v>10</v>
      </c>
      <c r="D332" s="167">
        <v>3</v>
      </c>
      <c r="E332" s="166" t="s">
        <v>65</v>
      </c>
      <c r="F332" s="165">
        <v>0</v>
      </c>
      <c r="G332" s="107">
        <v>79345.5</v>
      </c>
      <c r="H332" s="107">
        <v>74993.600000000006</v>
      </c>
      <c r="I332" s="104">
        <f t="shared" ref="I332:I395" si="5">H332/G332*100</f>
        <v>94.515252912893615</v>
      </c>
    </row>
    <row r="333" spans="1:9" ht="22.5">
      <c r="A333" s="169" t="s">
        <v>12</v>
      </c>
      <c r="B333" s="168">
        <v>868</v>
      </c>
      <c r="C333" s="167">
        <v>10</v>
      </c>
      <c r="D333" s="167">
        <v>3</v>
      </c>
      <c r="E333" s="166" t="s">
        <v>65</v>
      </c>
      <c r="F333" s="165" t="s">
        <v>10</v>
      </c>
      <c r="G333" s="107">
        <v>436.6</v>
      </c>
      <c r="H333" s="107">
        <v>436</v>
      </c>
      <c r="I333" s="104">
        <f t="shared" si="5"/>
        <v>99.862574438845613</v>
      </c>
    </row>
    <row r="334" spans="1:9" ht="22.5">
      <c r="A334" s="169" t="s">
        <v>25</v>
      </c>
      <c r="B334" s="168">
        <v>868</v>
      </c>
      <c r="C334" s="167">
        <v>10</v>
      </c>
      <c r="D334" s="167">
        <v>3</v>
      </c>
      <c r="E334" s="166" t="s">
        <v>65</v>
      </c>
      <c r="F334" s="165" t="s">
        <v>24</v>
      </c>
      <c r="G334" s="107">
        <v>78908.899999999994</v>
      </c>
      <c r="H334" s="107">
        <v>74557.600000000006</v>
      </c>
      <c r="I334" s="104">
        <f t="shared" si="5"/>
        <v>94.4856663823726</v>
      </c>
    </row>
    <row r="335" spans="1:9" ht="22.5">
      <c r="A335" s="169" t="s">
        <v>64</v>
      </c>
      <c r="B335" s="168">
        <v>868</v>
      </c>
      <c r="C335" s="167">
        <v>10</v>
      </c>
      <c r="D335" s="167">
        <v>3</v>
      </c>
      <c r="E335" s="166" t="s">
        <v>63</v>
      </c>
      <c r="F335" s="165">
        <v>0</v>
      </c>
      <c r="G335" s="107">
        <v>93443.3</v>
      </c>
      <c r="H335" s="107">
        <v>93443.3</v>
      </c>
      <c r="I335" s="104">
        <f t="shared" si="5"/>
        <v>100</v>
      </c>
    </row>
    <row r="336" spans="1:9" ht="22.5">
      <c r="A336" s="169" t="s">
        <v>12</v>
      </c>
      <c r="B336" s="168">
        <v>868</v>
      </c>
      <c r="C336" s="167">
        <v>10</v>
      </c>
      <c r="D336" s="167">
        <v>3</v>
      </c>
      <c r="E336" s="166" t="s">
        <v>63</v>
      </c>
      <c r="F336" s="165" t="s">
        <v>10</v>
      </c>
      <c r="G336" s="107">
        <v>459.3</v>
      </c>
      <c r="H336" s="107">
        <v>459.3</v>
      </c>
      <c r="I336" s="104">
        <f t="shared" si="5"/>
        <v>100</v>
      </c>
    </row>
    <row r="337" spans="1:9" ht="22.5">
      <c r="A337" s="169" t="s">
        <v>25</v>
      </c>
      <c r="B337" s="168">
        <v>868</v>
      </c>
      <c r="C337" s="167">
        <v>10</v>
      </c>
      <c r="D337" s="167">
        <v>3</v>
      </c>
      <c r="E337" s="166" t="s">
        <v>63</v>
      </c>
      <c r="F337" s="165" t="s">
        <v>24</v>
      </c>
      <c r="G337" s="107">
        <v>92984</v>
      </c>
      <c r="H337" s="107">
        <v>92984</v>
      </c>
      <c r="I337" s="104">
        <f t="shared" si="5"/>
        <v>100</v>
      </c>
    </row>
    <row r="338" spans="1:9" ht="22.5">
      <c r="A338" s="169" t="s">
        <v>62</v>
      </c>
      <c r="B338" s="168">
        <v>868</v>
      </c>
      <c r="C338" s="167">
        <v>10</v>
      </c>
      <c r="D338" s="167">
        <v>3</v>
      </c>
      <c r="E338" s="166" t="s">
        <v>61</v>
      </c>
      <c r="F338" s="165">
        <v>0</v>
      </c>
      <c r="G338" s="107">
        <v>54804.5</v>
      </c>
      <c r="H338" s="107">
        <v>54450</v>
      </c>
      <c r="I338" s="104">
        <f t="shared" si="5"/>
        <v>99.353155306589798</v>
      </c>
    </row>
    <row r="339" spans="1:9" ht="22.5">
      <c r="A339" s="169" t="s">
        <v>12</v>
      </c>
      <c r="B339" s="168">
        <v>868</v>
      </c>
      <c r="C339" s="167">
        <v>10</v>
      </c>
      <c r="D339" s="167">
        <v>3</v>
      </c>
      <c r="E339" s="166" t="s">
        <v>61</v>
      </c>
      <c r="F339" s="165" t="s">
        <v>10</v>
      </c>
      <c r="G339" s="107">
        <v>514.1</v>
      </c>
      <c r="H339" s="107">
        <v>435</v>
      </c>
      <c r="I339" s="104">
        <f t="shared" si="5"/>
        <v>84.613888348570313</v>
      </c>
    </row>
    <row r="340" spans="1:9" ht="22.5">
      <c r="A340" s="169" t="s">
        <v>25</v>
      </c>
      <c r="B340" s="168">
        <v>868</v>
      </c>
      <c r="C340" s="167">
        <v>10</v>
      </c>
      <c r="D340" s="167">
        <v>3</v>
      </c>
      <c r="E340" s="166" t="s">
        <v>61</v>
      </c>
      <c r="F340" s="165" t="s">
        <v>24</v>
      </c>
      <c r="G340" s="107">
        <v>54290.400000000001</v>
      </c>
      <c r="H340" s="107">
        <v>54015</v>
      </c>
      <c r="I340" s="104">
        <f t="shared" si="5"/>
        <v>99.492727996109807</v>
      </c>
    </row>
    <row r="341" spans="1:9" ht="22.5">
      <c r="A341" s="169" t="s">
        <v>60</v>
      </c>
      <c r="B341" s="168">
        <v>868</v>
      </c>
      <c r="C341" s="167">
        <v>10</v>
      </c>
      <c r="D341" s="167">
        <v>3</v>
      </c>
      <c r="E341" s="166" t="s">
        <v>59</v>
      </c>
      <c r="F341" s="165">
        <v>0</v>
      </c>
      <c r="G341" s="107">
        <v>862.7</v>
      </c>
      <c r="H341" s="107">
        <v>850</v>
      </c>
      <c r="I341" s="104">
        <f t="shared" si="5"/>
        <v>98.527877593601474</v>
      </c>
    </row>
    <row r="342" spans="1:9" ht="22.5">
      <c r="A342" s="169" t="s">
        <v>12</v>
      </c>
      <c r="B342" s="168">
        <v>868</v>
      </c>
      <c r="C342" s="167">
        <v>10</v>
      </c>
      <c r="D342" s="167">
        <v>3</v>
      </c>
      <c r="E342" s="166" t="s">
        <v>59</v>
      </c>
      <c r="F342" s="165" t="s">
        <v>10</v>
      </c>
      <c r="G342" s="107">
        <v>11.9</v>
      </c>
      <c r="H342" s="107">
        <v>8.5</v>
      </c>
      <c r="I342" s="104">
        <f t="shared" si="5"/>
        <v>71.428571428571431</v>
      </c>
    </row>
    <row r="343" spans="1:9" ht="22.5">
      <c r="A343" s="169" t="s">
        <v>25</v>
      </c>
      <c r="B343" s="168">
        <v>868</v>
      </c>
      <c r="C343" s="167">
        <v>10</v>
      </c>
      <c r="D343" s="167">
        <v>3</v>
      </c>
      <c r="E343" s="166" t="s">
        <v>59</v>
      </c>
      <c r="F343" s="165" t="s">
        <v>24</v>
      </c>
      <c r="G343" s="107">
        <v>850.8</v>
      </c>
      <c r="H343" s="107">
        <v>841.5</v>
      </c>
      <c r="I343" s="104">
        <f t="shared" si="5"/>
        <v>98.906911142454163</v>
      </c>
    </row>
    <row r="344" spans="1:9" ht="22.5">
      <c r="A344" s="169" t="s">
        <v>58</v>
      </c>
      <c r="B344" s="168">
        <v>868</v>
      </c>
      <c r="C344" s="167">
        <v>10</v>
      </c>
      <c r="D344" s="167">
        <v>3</v>
      </c>
      <c r="E344" s="166" t="s">
        <v>56</v>
      </c>
      <c r="F344" s="165">
        <v>0</v>
      </c>
      <c r="G344" s="107">
        <v>2186</v>
      </c>
      <c r="H344" s="107">
        <v>2185.9</v>
      </c>
      <c r="I344" s="104">
        <f t="shared" si="5"/>
        <v>99.995425434583723</v>
      </c>
    </row>
    <row r="345" spans="1:9" ht="22.5">
      <c r="A345" s="169" t="s">
        <v>57</v>
      </c>
      <c r="B345" s="168">
        <v>868</v>
      </c>
      <c r="C345" s="167">
        <v>10</v>
      </c>
      <c r="D345" s="167">
        <v>3</v>
      </c>
      <c r="E345" s="166" t="s">
        <v>56</v>
      </c>
      <c r="F345" s="165" t="s">
        <v>55</v>
      </c>
      <c r="G345" s="107">
        <v>2186</v>
      </c>
      <c r="H345" s="107">
        <v>2185.9</v>
      </c>
      <c r="I345" s="104">
        <f t="shared" si="5"/>
        <v>99.995425434583723</v>
      </c>
    </row>
    <row r="346" spans="1:9" ht="22.5">
      <c r="A346" s="169" t="s">
        <v>54</v>
      </c>
      <c r="B346" s="168">
        <v>868</v>
      </c>
      <c r="C346" s="167">
        <v>10</v>
      </c>
      <c r="D346" s="167">
        <v>3</v>
      </c>
      <c r="E346" s="166" t="s">
        <v>53</v>
      </c>
      <c r="F346" s="165">
        <v>0</v>
      </c>
      <c r="G346" s="107">
        <v>1185.2</v>
      </c>
      <c r="H346" s="107">
        <v>1065.5999999999999</v>
      </c>
      <c r="I346" s="104">
        <f t="shared" si="5"/>
        <v>89.90887613904826</v>
      </c>
    </row>
    <row r="347" spans="1:9" ht="22.5">
      <c r="A347" s="169" t="s">
        <v>25</v>
      </c>
      <c r="B347" s="168">
        <v>868</v>
      </c>
      <c r="C347" s="167">
        <v>10</v>
      </c>
      <c r="D347" s="167">
        <v>3</v>
      </c>
      <c r="E347" s="166" t="s">
        <v>53</v>
      </c>
      <c r="F347" s="165" t="s">
        <v>24</v>
      </c>
      <c r="G347" s="107">
        <v>1185.2</v>
      </c>
      <c r="H347" s="107">
        <v>1065.5999999999999</v>
      </c>
      <c r="I347" s="104">
        <f t="shared" si="5"/>
        <v>89.90887613904826</v>
      </c>
    </row>
    <row r="348" spans="1:9" ht="22.5">
      <c r="A348" s="169" t="s">
        <v>683</v>
      </c>
      <c r="B348" s="168">
        <v>868</v>
      </c>
      <c r="C348" s="167">
        <v>10</v>
      </c>
      <c r="D348" s="167">
        <v>3</v>
      </c>
      <c r="E348" s="166" t="s">
        <v>684</v>
      </c>
      <c r="F348" s="165">
        <v>0</v>
      </c>
      <c r="G348" s="107">
        <v>427.5</v>
      </c>
      <c r="H348" s="107">
        <v>427.5</v>
      </c>
      <c r="I348" s="104">
        <f t="shared" si="5"/>
        <v>100</v>
      </c>
    </row>
    <row r="349" spans="1:9" ht="22.5">
      <c r="A349" s="169" t="s">
        <v>12</v>
      </c>
      <c r="B349" s="168">
        <v>868</v>
      </c>
      <c r="C349" s="167">
        <v>10</v>
      </c>
      <c r="D349" s="167">
        <v>3</v>
      </c>
      <c r="E349" s="166" t="s">
        <v>684</v>
      </c>
      <c r="F349" s="165" t="s">
        <v>10</v>
      </c>
      <c r="G349" s="107">
        <v>2.9</v>
      </c>
      <c r="H349" s="107">
        <v>2.9</v>
      </c>
      <c r="I349" s="104">
        <f t="shared" si="5"/>
        <v>100</v>
      </c>
    </row>
    <row r="350" spans="1:9" ht="22.5">
      <c r="A350" s="169" t="s">
        <v>25</v>
      </c>
      <c r="B350" s="168">
        <v>868</v>
      </c>
      <c r="C350" s="167">
        <v>10</v>
      </c>
      <c r="D350" s="167">
        <v>3</v>
      </c>
      <c r="E350" s="166" t="s">
        <v>684</v>
      </c>
      <c r="F350" s="165" t="s">
        <v>24</v>
      </c>
      <c r="G350" s="107">
        <v>424.6</v>
      </c>
      <c r="H350" s="107">
        <v>424.6</v>
      </c>
      <c r="I350" s="104">
        <f t="shared" si="5"/>
        <v>100</v>
      </c>
    </row>
    <row r="351" spans="1:9">
      <c r="A351" s="169" t="s">
        <v>43</v>
      </c>
      <c r="B351" s="168">
        <v>868</v>
      </c>
      <c r="C351" s="167">
        <v>10</v>
      </c>
      <c r="D351" s="167">
        <v>3</v>
      </c>
      <c r="E351" s="166" t="s">
        <v>42</v>
      </c>
      <c r="F351" s="165">
        <v>0</v>
      </c>
      <c r="G351" s="107">
        <v>189559.3</v>
      </c>
      <c r="H351" s="107">
        <v>189559.3</v>
      </c>
      <c r="I351" s="104">
        <f t="shared" si="5"/>
        <v>100</v>
      </c>
    </row>
    <row r="352" spans="1:9">
      <c r="A352" s="169" t="s">
        <v>617</v>
      </c>
      <c r="B352" s="168">
        <v>868</v>
      </c>
      <c r="C352" s="167">
        <v>10</v>
      </c>
      <c r="D352" s="167">
        <v>3</v>
      </c>
      <c r="E352" s="166" t="s">
        <v>618</v>
      </c>
      <c r="F352" s="165">
        <v>0</v>
      </c>
      <c r="G352" s="107">
        <v>550</v>
      </c>
      <c r="H352" s="107">
        <v>550</v>
      </c>
      <c r="I352" s="104">
        <f t="shared" si="5"/>
        <v>100</v>
      </c>
    </row>
    <row r="353" spans="1:9" ht="22.5">
      <c r="A353" s="169" t="s">
        <v>12</v>
      </c>
      <c r="B353" s="168">
        <v>868</v>
      </c>
      <c r="C353" s="167">
        <v>10</v>
      </c>
      <c r="D353" s="167">
        <v>3</v>
      </c>
      <c r="E353" s="166" t="s">
        <v>618</v>
      </c>
      <c r="F353" s="165" t="s">
        <v>10</v>
      </c>
      <c r="G353" s="107">
        <v>300</v>
      </c>
      <c r="H353" s="107">
        <v>300</v>
      </c>
      <c r="I353" s="104">
        <f t="shared" si="5"/>
        <v>100</v>
      </c>
    </row>
    <row r="354" spans="1:9" ht="22.5">
      <c r="A354" s="169" t="s">
        <v>25</v>
      </c>
      <c r="B354" s="168">
        <v>868</v>
      </c>
      <c r="C354" s="167">
        <v>10</v>
      </c>
      <c r="D354" s="167">
        <v>3</v>
      </c>
      <c r="E354" s="166" t="s">
        <v>618</v>
      </c>
      <c r="F354" s="165" t="s">
        <v>24</v>
      </c>
      <c r="G354" s="107">
        <v>250</v>
      </c>
      <c r="H354" s="107">
        <v>250</v>
      </c>
      <c r="I354" s="104">
        <f t="shared" si="5"/>
        <v>100</v>
      </c>
    </row>
    <row r="355" spans="1:9" ht="67.5">
      <c r="A355" s="169" t="s">
        <v>52</v>
      </c>
      <c r="B355" s="168">
        <v>868</v>
      </c>
      <c r="C355" s="167">
        <v>10</v>
      </c>
      <c r="D355" s="167">
        <v>3</v>
      </c>
      <c r="E355" s="166" t="s">
        <v>51</v>
      </c>
      <c r="F355" s="165">
        <v>0</v>
      </c>
      <c r="G355" s="107">
        <v>156789.29999999999</v>
      </c>
      <c r="H355" s="107">
        <v>156789.29999999999</v>
      </c>
      <c r="I355" s="104">
        <f t="shared" si="5"/>
        <v>100</v>
      </c>
    </row>
    <row r="356" spans="1:9" ht="22.5">
      <c r="A356" s="169" t="s">
        <v>25</v>
      </c>
      <c r="B356" s="168">
        <v>868</v>
      </c>
      <c r="C356" s="167">
        <v>10</v>
      </c>
      <c r="D356" s="167">
        <v>3</v>
      </c>
      <c r="E356" s="166" t="s">
        <v>51</v>
      </c>
      <c r="F356" s="165" t="s">
        <v>24</v>
      </c>
      <c r="G356" s="107">
        <v>156789.29999999999</v>
      </c>
      <c r="H356" s="107">
        <v>156789.29999999999</v>
      </c>
      <c r="I356" s="104">
        <f t="shared" si="5"/>
        <v>100</v>
      </c>
    </row>
    <row r="357" spans="1:9" ht="22.5">
      <c r="A357" s="169" t="s">
        <v>41</v>
      </c>
      <c r="B357" s="168">
        <v>868</v>
      </c>
      <c r="C357" s="167">
        <v>10</v>
      </c>
      <c r="D357" s="167">
        <v>3</v>
      </c>
      <c r="E357" s="166" t="s">
        <v>40</v>
      </c>
      <c r="F357" s="165">
        <v>0</v>
      </c>
      <c r="G357" s="107">
        <v>32220</v>
      </c>
      <c r="H357" s="107">
        <v>32220</v>
      </c>
      <c r="I357" s="104">
        <f t="shared" si="5"/>
        <v>100</v>
      </c>
    </row>
    <row r="358" spans="1:9" ht="22.5">
      <c r="A358" s="169" t="s">
        <v>25</v>
      </c>
      <c r="B358" s="168">
        <v>868</v>
      </c>
      <c r="C358" s="167">
        <v>10</v>
      </c>
      <c r="D358" s="167">
        <v>3</v>
      </c>
      <c r="E358" s="166" t="s">
        <v>40</v>
      </c>
      <c r="F358" s="165" t="s">
        <v>24</v>
      </c>
      <c r="G358" s="107">
        <v>32220</v>
      </c>
      <c r="H358" s="107">
        <v>32220</v>
      </c>
      <c r="I358" s="104">
        <f t="shared" si="5"/>
        <v>100</v>
      </c>
    </row>
    <row r="359" spans="1:9">
      <c r="A359" s="169" t="s">
        <v>39</v>
      </c>
      <c r="B359" s="168">
        <v>868</v>
      </c>
      <c r="C359" s="167">
        <v>10</v>
      </c>
      <c r="D359" s="167">
        <v>6</v>
      </c>
      <c r="E359" s="166">
        <v>0</v>
      </c>
      <c r="F359" s="165">
        <v>0</v>
      </c>
      <c r="G359" s="107">
        <v>18110.2</v>
      </c>
      <c r="H359" s="107">
        <v>17100</v>
      </c>
      <c r="I359" s="104">
        <f t="shared" si="5"/>
        <v>94.421927974290725</v>
      </c>
    </row>
    <row r="360" spans="1:9" ht="22.5">
      <c r="A360" s="169" t="s">
        <v>38</v>
      </c>
      <c r="B360" s="168">
        <v>868</v>
      </c>
      <c r="C360" s="167">
        <v>10</v>
      </c>
      <c r="D360" s="167">
        <v>6</v>
      </c>
      <c r="E360" s="166" t="s">
        <v>37</v>
      </c>
      <c r="F360" s="165">
        <v>0</v>
      </c>
      <c r="G360" s="107">
        <v>11965.4</v>
      </c>
      <c r="H360" s="107">
        <v>11647.9</v>
      </c>
      <c r="I360" s="104">
        <f t="shared" si="5"/>
        <v>97.346515787186377</v>
      </c>
    </row>
    <row r="361" spans="1:9" ht="22.5">
      <c r="A361" s="169" t="s">
        <v>36</v>
      </c>
      <c r="B361" s="168">
        <v>868</v>
      </c>
      <c r="C361" s="167">
        <v>10</v>
      </c>
      <c r="D361" s="167">
        <v>6</v>
      </c>
      <c r="E361" s="166" t="s">
        <v>35</v>
      </c>
      <c r="F361" s="165">
        <v>0</v>
      </c>
      <c r="G361" s="107">
        <v>11965.4</v>
      </c>
      <c r="H361" s="107">
        <v>11647.9</v>
      </c>
      <c r="I361" s="104">
        <f t="shared" si="5"/>
        <v>97.346515787186377</v>
      </c>
    </row>
    <row r="362" spans="1:9" ht="33.75">
      <c r="A362" s="169" t="s">
        <v>34</v>
      </c>
      <c r="B362" s="168">
        <v>868</v>
      </c>
      <c r="C362" s="167">
        <v>10</v>
      </c>
      <c r="D362" s="167">
        <v>6</v>
      </c>
      <c r="E362" s="166" t="s">
        <v>29</v>
      </c>
      <c r="F362" s="165">
        <v>0</v>
      </c>
      <c r="G362" s="107">
        <v>11965.4</v>
      </c>
      <c r="H362" s="107">
        <v>11647.9</v>
      </c>
      <c r="I362" s="104">
        <f t="shared" si="5"/>
        <v>97.346515787186377</v>
      </c>
    </row>
    <row r="363" spans="1:9" ht="22.5">
      <c r="A363" s="169" t="s">
        <v>89</v>
      </c>
      <c r="B363" s="168">
        <v>868</v>
      </c>
      <c r="C363" s="167">
        <v>10</v>
      </c>
      <c r="D363" s="167">
        <v>6</v>
      </c>
      <c r="E363" s="166" t="s">
        <v>29</v>
      </c>
      <c r="F363" s="165" t="s">
        <v>88</v>
      </c>
      <c r="G363" s="107">
        <v>7322</v>
      </c>
      <c r="H363" s="107">
        <v>7322</v>
      </c>
      <c r="I363" s="104">
        <f t="shared" si="5"/>
        <v>100</v>
      </c>
    </row>
    <row r="364" spans="1:9" ht="22.5">
      <c r="A364" s="169" t="s">
        <v>573</v>
      </c>
      <c r="B364" s="168">
        <v>868</v>
      </c>
      <c r="C364" s="167">
        <v>10</v>
      </c>
      <c r="D364" s="167">
        <v>6</v>
      </c>
      <c r="E364" s="166" t="s">
        <v>29</v>
      </c>
      <c r="F364" s="165" t="s">
        <v>574</v>
      </c>
      <c r="G364" s="107">
        <v>2257</v>
      </c>
      <c r="H364" s="107">
        <v>2257</v>
      </c>
      <c r="I364" s="104">
        <f t="shared" si="5"/>
        <v>100</v>
      </c>
    </row>
    <row r="365" spans="1:9" ht="22.5">
      <c r="A365" s="169" t="s">
        <v>27</v>
      </c>
      <c r="B365" s="168">
        <v>868</v>
      </c>
      <c r="C365" s="167">
        <v>10</v>
      </c>
      <c r="D365" s="167">
        <v>6</v>
      </c>
      <c r="E365" s="166" t="s">
        <v>29</v>
      </c>
      <c r="F365" s="165" t="s">
        <v>26</v>
      </c>
      <c r="G365" s="107">
        <v>40</v>
      </c>
      <c r="H365" s="107">
        <v>27.8</v>
      </c>
      <c r="I365" s="104">
        <f t="shared" si="5"/>
        <v>69.5</v>
      </c>
    </row>
    <row r="366" spans="1:9">
      <c r="A366" s="169" t="s">
        <v>33</v>
      </c>
      <c r="B366" s="168">
        <v>868</v>
      </c>
      <c r="C366" s="167">
        <v>10</v>
      </c>
      <c r="D366" s="167">
        <v>6</v>
      </c>
      <c r="E366" s="166" t="s">
        <v>29</v>
      </c>
      <c r="F366" s="165" t="s">
        <v>32</v>
      </c>
      <c r="G366" s="107">
        <v>396.7</v>
      </c>
      <c r="H366" s="107">
        <v>390.4</v>
      </c>
      <c r="I366" s="104">
        <f t="shared" si="5"/>
        <v>98.411898159818506</v>
      </c>
    </row>
    <row r="367" spans="1:9" ht="22.5">
      <c r="A367" s="169" t="s">
        <v>12</v>
      </c>
      <c r="B367" s="168">
        <v>868</v>
      </c>
      <c r="C367" s="167">
        <v>10</v>
      </c>
      <c r="D367" s="167">
        <v>6</v>
      </c>
      <c r="E367" s="166" t="s">
        <v>29</v>
      </c>
      <c r="F367" s="165" t="s">
        <v>10</v>
      </c>
      <c r="G367" s="107">
        <v>1172.5999999999999</v>
      </c>
      <c r="H367" s="107">
        <v>919</v>
      </c>
      <c r="I367" s="104">
        <f t="shared" si="5"/>
        <v>78.372846665529593</v>
      </c>
    </row>
    <row r="368" spans="1:9" ht="56.25">
      <c r="A368" s="169" t="s">
        <v>23</v>
      </c>
      <c r="B368" s="168">
        <v>868</v>
      </c>
      <c r="C368" s="167">
        <v>10</v>
      </c>
      <c r="D368" s="167">
        <v>6</v>
      </c>
      <c r="E368" s="166" t="s">
        <v>29</v>
      </c>
      <c r="F368" s="165" t="s">
        <v>22</v>
      </c>
      <c r="G368" s="107">
        <v>698.9</v>
      </c>
      <c r="H368" s="107">
        <v>698.9</v>
      </c>
      <c r="I368" s="104">
        <f t="shared" si="5"/>
        <v>100</v>
      </c>
    </row>
    <row r="369" spans="1:9">
      <c r="A369" s="169" t="s">
        <v>31</v>
      </c>
      <c r="B369" s="168">
        <v>868</v>
      </c>
      <c r="C369" s="167">
        <v>10</v>
      </c>
      <c r="D369" s="167">
        <v>6</v>
      </c>
      <c r="E369" s="166" t="s">
        <v>29</v>
      </c>
      <c r="F369" s="165" t="s">
        <v>30</v>
      </c>
      <c r="G369" s="107">
        <v>26.7</v>
      </c>
      <c r="H369" s="107">
        <v>24.7</v>
      </c>
      <c r="I369" s="104">
        <f t="shared" si="5"/>
        <v>92.509363295880149</v>
      </c>
    </row>
    <row r="370" spans="1:9">
      <c r="A370" s="169" t="s">
        <v>21</v>
      </c>
      <c r="B370" s="168">
        <v>868</v>
      </c>
      <c r="C370" s="167">
        <v>10</v>
      </c>
      <c r="D370" s="167">
        <v>6</v>
      </c>
      <c r="E370" s="166" t="s">
        <v>29</v>
      </c>
      <c r="F370" s="165" t="s">
        <v>20</v>
      </c>
      <c r="G370" s="107">
        <v>43.5</v>
      </c>
      <c r="H370" s="107">
        <v>2.9</v>
      </c>
      <c r="I370" s="104">
        <f t="shared" si="5"/>
        <v>6.666666666666667</v>
      </c>
    </row>
    <row r="371" spans="1:9">
      <c r="A371" s="169" t="s">
        <v>87</v>
      </c>
      <c r="B371" s="168">
        <v>868</v>
      </c>
      <c r="C371" s="167">
        <v>10</v>
      </c>
      <c r="D371" s="167">
        <v>6</v>
      </c>
      <c r="E371" s="166" t="s">
        <v>29</v>
      </c>
      <c r="F371" s="165" t="s">
        <v>86</v>
      </c>
      <c r="G371" s="107">
        <v>8</v>
      </c>
      <c r="H371" s="107">
        <v>5.3</v>
      </c>
      <c r="I371" s="104">
        <f t="shared" si="5"/>
        <v>66.25</v>
      </c>
    </row>
    <row r="372" spans="1:9" ht="22.5">
      <c r="A372" s="169" t="s">
        <v>469</v>
      </c>
      <c r="B372" s="168">
        <v>868</v>
      </c>
      <c r="C372" s="167">
        <v>10</v>
      </c>
      <c r="D372" s="167">
        <v>6</v>
      </c>
      <c r="E372" s="166" t="s">
        <v>28</v>
      </c>
      <c r="F372" s="165">
        <v>0</v>
      </c>
      <c r="G372" s="107">
        <v>6144.8</v>
      </c>
      <c r="H372" s="107">
        <v>5452.1</v>
      </c>
      <c r="I372" s="104">
        <f t="shared" si="5"/>
        <v>88.727053769040495</v>
      </c>
    </row>
    <row r="373" spans="1:9">
      <c r="A373" s="169" t="s">
        <v>568</v>
      </c>
      <c r="B373" s="168">
        <v>868</v>
      </c>
      <c r="C373" s="167">
        <v>10</v>
      </c>
      <c r="D373" s="167">
        <v>6</v>
      </c>
      <c r="E373" s="166" t="s">
        <v>28</v>
      </c>
      <c r="F373" s="165" t="s">
        <v>569</v>
      </c>
      <c r="G373" s="107">
        <v>3353.3</v>
      </c>
      <c r="H373" s="107">
        <v>3310.6</v>
      </c>
      <c r="I373" s="104">
        <f t="shared" si="5"/>
        <v>98.726627501267401</v>
      </c>
    </row>
    <row r="374" spans="1:9" ht="22.5">
      <c r="A374" s="169" t="s">
        <v>570</v>
      </c>
      <c r="B374" s="168">
        <v>868</v>
      </c>
      <c r="C374" s="167">
        <v>10</v>
      </c>
      <c r="D374" s="167">
        <v>6</v>
      </c>
      <c r="E374" s="166" t="s">
        <v>28</v>
      </c>
      <c r="F374" s="165" t="s">
        <v>571</v>
      </c>
      <c r="G374" s="107">
        <v>1469.4</v>
      </c>
      <c r="H374" s="107">
        <v>861.5</v>
      </c>
      <c r="I374" s="104">
        <f t="shared" si="5"/>
        <v>58.629372533006659</v>
      </c>
    </row>
    <row r="375" spans="1:9" ht="22.5">
      <c r="A375" s="169" t="s">
        <v>12</v>
      </c>
      <c r="B375" s="168">
        <v>868</v>
      </c>
      <c r="C375" s="167">
        <v>10</v>
      </c>
      <c r="D375" s="167">
        <v>6</v>
      </c>
      <c r="E375" s="166" t="s">
        <v>28</v>
      </c>
      <c r="F375" s="165" t="s">
        <v>10</v>
      </c>
      <c r="G375" s="107">
        <v>1265.4000000000001</v>
      </c>
      <c r="H375" s="107">
        <v>1223.4000000000001</v>
      </c>
      <c r="I375" s="104">
        <f t="shared" si="5"/>
        <v>96.680891417733534</v>
      </c>
    </row>
    <row r="376" spans="1:9" ht="56.25">
      <c r="A376" s="169" t="s">
        <v>23</v>
      </c>
      <c r="B376" s="168">
        <v>868</v>
      </c>
      <c r="C376" s="167">
        <v>10</v>
      </c>
      <c r="D376" s="167">
        <v>6</v>
      </c>
      <c r="E376" s="166" t="s">
        <v>28</v>
      </c>
      <c r="F376" s="165" t="s">
        <v>22</v>
      </c>
      <c r="G376" s="107">
        <v>4.0999999999999996</v>
      </c>
      <c r="H376" s="107">
        <v>4.0999999999999996</v>
      </c>
      <c r="I376" s="104">
        <f t="shared" si="5"/>
        <v>100</v>
      </c>
    </row>
    <row r="377" spans="1:9">
      <c r="A377" s="169" t="s">
        <v>21</v>
      </c>
      <c r="B377" s="168">
        <v>868</v>
      </c>
      <c r="C377" s="167">
        <v>10</v>
      </c>
      <c r="D377" s="167">
        <v>6</v>
      </c>
      <c r="E377" s="166" t="s">
        <v>28</v>
      </c>
      <c r="F377" s="165" t="s">
        <v>20</v>
      </c>
      <c r="G377" s="107">
        <v>2.5</v>
      </c>
      <c r="H377" s="107">
        <v>2.5</v>
      </c>
      <c r="I377" s="104">
        <f t="shared" si="5"/>
        <v>100</v>
      </c>
    </row>
    <row r="378" spans="1:9">
      <c r="A378" s="169" t="s">
        <v>87</v>
      </c>
      <c r="B378" s="168">
        <v>868</v>
      </c>
      <c r="C378" s="167">
        <v>10</v>
      </c>
      <c r="D378" s="167">
        <v>6</v>
      </c>
      <c r="E378" s="166" t="s">
        <v>28</v>
      </c>
      <c r="F378" s="165" t="s">
        <v>86</v>
      </c>
      <c r="G378" s="107">
        <v>50.1</v>
      </c>
      <c r="H378" s="107">
        <v>50</v>
      </c>
      <c r="I378" s="104">
        <f t="shared" si="5"/>
        <v>99.800399201596804</v>
      </c>
    </row>
    <row r="379" spans="1:9">
      <c r="A379" s="169" t="s">
        <v>308</v>
      </c>
      <c r="B379" s="168">
        <v>878</v>
      </c>
      <c r="C379" s="167">
        <v>0</v>
      </c>
      <c r="D379" s="167">
        <v>0</v>
      </c>
      <c r="E379" s="166">
        <v>0</v>
      </c>
      <c r="F379" s="165">
        <v>0</v>
      </c>
      <c r="G379" s="107">
        <v>440174.8</v>
      </c>
      <c r="H379" s="107">
        <v>426213.7</v>
      </c>
      <c r="I379" s="104">
        <f t="shared" si="5"/>
        <v>96.828282764029211</v>
      </c>
    </row>
    <row r="380" spans="1:9">
      <c r="A380" s="169" t="s">
        <v>567</v>
      </c>
      <c r="B380" s="168">
        <v>878</v>
      </c>
      <c r="C380" s="167">
        <v>1</v>
      </c>
      <c r="D380" s="167">
        <v>0</v>
      </c>
      <c r="E380" s="166">
        <v>0</v>
      </c>
      <c r="F380" s="165">
        <v>0</v>
      </c>
      <c r="G380" s="107">
        <v>114.6</v>
      </c>
      <c r="H380" s="107">
        <v>62.2</v>
      </c>
      <c r="I380" s="104">
        <f t="shared" si="5"/>
        <v>54.275741710296685</v>
      </c>
    </row>
    <row r="381" spans="1:9">
      <c r="A381" s="169" t="s">
        <v>280</v>
      </c>
      <c r="B381" s="168">
        <v>878</v>
      </c>
      <c r="C381" s="167">
        <v>1</v>
      </c>
      <c r="D381" s="167">
        <v>11</v>
      </c>
      <c r="E381" s="166">
        <v>0</v>
      </c>
      <c r="F381" s="165">
        <v>0</v>
      </c>
      <c r="G381" s="107">
        <v>114.6</v>
      </c>
      <c r="H381" s="107">
        <v>62.2</v>
      </c>
      <c r="I381" s="104">
        <f t="shared" si="5"/>
        <v>54.275741710296685</v>
      </c>
    </row>
    <row r="382" spans="1:9" ht="22.5">
      <c r="A382" s="169" t="s">
        <v>84</v>
      </c>
      <c r="B382" s="168">
        <v>878</v>
      </c>
      <c r="C382" s="167">
        <v>1</v>
      </c>
      <c r="D382" s="167">
        <v>11</v>
      </c>
      <c r="E382" s="166" t="s">
        <v>83</v>
      </c>
      <c r="F382" s="165">
        <v>0</v>
      </c>
      <c r="G382" s="107">
        <v>114.6</v>
      </c>
      <c r="H382" s="107">
        <v>62.2</v>
      </c>
      <c r="I382" s="104">
        <f t="shared" si="5"/>
        <v>54.275741710296685</v>
      </c>
    </row>
    <row r="383" spans="1:9">
      <c r="A383" s="169" t="s">
        <v>213</v>
      </c>
      <c r="B383" s="168">
        <v>878</v>
      </c>
      <c r="C383" s="167">
        <v>1</v>
      </c>
      <c r="D383" s="167">
        <v>11</v>
      </c>
      <c r="E383" s="166" t="s">
        <v>212</v>
      </c>
      <c r="F383" s="165">
        <v>0</v>
      </c>
      <c r="G383" s="107">
        <v>114.6</v>
      </c>
      <c r="H383" s="107">
        <v>62.2</v>
      </c>
      <c r="I383" s="104">
        <f t="shared" si="5"/>
        <v>54.275741710296685</v>
      </c>
    </row>
    <row r="384" spans="1:9">
      <c r="A384" s="169" t="s">
        <v>663</v>
      </c>
      <c r="B384" s="168">
        <v>878</v>
      </c>
      <c r="C384" s="167">
        <v>1</v>
      </c>
      <c r="D384" s="167">
        <v>11</v>
      </c>
      <c r="E384" s="166" t="s">
        <v>664</v>
      </c>
      <c r="F384" s="165">
        <v>0</v>
      </c>
      <c r="G384" s="107">
        <v>114.6</v>
      </c>
      <c r="H384" s="107">
        <v>62.2</v>
      </c>
      <c r="I384" s="104">
        <f t="shared" si="5"/>
        <v>54.275741710296685</v>
      </c>
    </row>
    <row r="385" spans="1:9" ht="22.5">
      <c r="A385" s="169" t="s">
        <v>12</v>
      </c>
      <c r="B385" s="168">
        <v>878</v>
      </c>
      <c r="C385" s="167">
        <v>1</v>
      </c>
      <c r="D385" s="167">
        <v>11</v>
      </c>
      <c r="E385" s="166" t="s">
        <v>664</v>
      </c>
      <c r="F385" s="165" t="s">
        <v>10</v>
      </c>
      <c r="G385" s="107">
        <v>114.6</v>
      </c>
      <c r="H385" s="107">
        <v>62.2</v>
      </c>
      <c r="I385" s="104">
        <f t="shared" si="5"/>
        <v>54.275741710296685</v>
      </c>
    </row>
    <row r="386" spans="1:9">
      <c r="A386" s="169" t="s">
        <v>585</v>
      </c>
      <c r="B386" s="168">
        <v>878</v>
      </c>
      <c r="C386" s="167">
        <v>3</v>
      </c>
      <c r="D386" s="167">
        <v>0</v>
      </c>
      <c r="E386" s="166">
        <v>0</v>
      </c>
      <c r="F386" s="165">
        <v>0</v>
      </c>
      <c r="G386" s="107">
        <v>2558.8000000000002</v>
      </c>
      <c r="H386" s="107">
        <v>2558.8000000000002</v>
      </c>
      <c r="I386" s="104">
        <f t="shared" si="5"/>
        <v>100</v>
      </c>
    </row>
    <row r="387" spans="1:9" ht="22.5">
      <c r="A387" s="169" t="s">
        <v>272</v>
      </c>
      <c r="B387" s="168">
        <v>878</v>
      </c>
      <c r="C387" s="167">
        <v>3</v>
      </c>
      <c r="D387" s="167">
        <v>9</v>
      </c>
      <c r="E387" s="166">
        <v>0</v>
      </c>
      <c r="F387" s="165">
        <v>0</v>
      </c>
      <c r="G387" s="107">
        <v>2558.8000000000002</v>
      </c>
      <c r="H387" s="107">
        <v>2558.8000000000002</v>
      </c>
      <c r="I387" s="104">
        <f t="shared" si="5"/>
        <v>100</v>
      </c>
    </row>
    <row r="388" spans="1:9">
      <c r="A388" s="169" t="s">
        <v>153</v>
      </c>
      <c r="B388" s="168">
        <v>878</v>
      </c>
      <c r="C388" s="167">
        <v>3</v>
      </c>
      <c r="D388" s="167">
        <v>9</v>
      </c>
      <c r="E388" s="166" t="s">
        <v>152</v>
      </c>
      <c r="F388" s="165">
        <v>0</v>
      </c>
      <c r="G388" s="107">
        <v>2558.8000000000002</v>
      </c>
      <c r="H388" s="107">
        <v>2558.8000000000002</v>
      </c>
      <c r="I388" s="104">
        <f t="shared" si="5"/>
        <v>100</v>
      </c>
    </row>
    <row r="389" spans="1:9" ht="22.5">
      <c r="A389" s="169" t="s">
        <v>271</v>
      </c>
      <c r="B389" s="168">
        <v>878</v>
      </c>
      <c r="C389" s="167">
        <v>3</v>
      </c>
      <c r="D389" s="167">
        <v>9</v>
      </c>
      <c r="E389" s="166" t="s">
        <v>270</v>
      </c>
      <c r="F389" s="165">
        <v>0</v>
      </c>
      <c r="G389" s="107">
        <v>2558.8000000000002</v>
      </c>
      <c r="H389" s="107">
        <v>2558.8000000000002</v>
      </c>
      <c r="I389" s="104">
        <f t="shared" si="5"/>
        <v>100</v>
      </c>
    </row>
    <row r="390" spans="1:9" ht="22.5">
      <c r="A390" s="169" t="s">
        <v>269</v>
      </c>
      <c r="B390" s="168">
        <v>878</v>
      </c>
      <c r="C390" s="167">
        <v>3</v>
      </c>
      <c r="D390" s="167">
        <v>9</v>
      </c>
      <c r="E390" s="166" t="s">
        <v>268</v>
      </c>
      <c r="F390" s="165">
        <v>0</v>
      </c>
      <c r="G390" s="107">
        <v>2558.8000000000002</v>
      </c>
      <c r="H390" s="107">
        <v>2558.8000000000002</v>
      </c>
      <c r="I390" s="104">
        <f t="shared" si="5"/>
        <v>100</v>
      </c>
    </row>
    <row r="391" spans="1:9" ht="22.5">
      <c r="A391" s="169" t="s">
        <v>12</v>
      </c>
      <c r="B391" s="168">
        <v>878</v>
      </c>
      <c r="C391" s="167">
        <v>3</v>
      </c>
      <c r="D391" s="167">
        <v>9</v>
      </c>
      <c r="E391" s="166" t="s">
        <v>268</v>
      </c>
      <c r="F391" s="165" t="s">
        <v>10</v>
      </c>
      <c r="G391" s="107">
        <v>44.2</v>
      </c>
      <c r="H391" s="107">
        <v>44.2</v>
      </c>
      <c r="I391" s="104">
        <f t="shared" si="5"/>
        <v>100</v>
      </c>
    </row>
    <row r="392" spans="1:9" ht="33.75">
      <c r="A392" s="169" t="s">
        <v>586</v>
      </c>
      <c r="B392" s="168">
        <v>878</v>
      </c>
      <c r="C392" s="167">
        <v>3</v>
      </c>
      <c r="D392" s="167">
        <v>9</v>
      </c>
      <c r="E392" s="166" t="s">
        <v>268</v>
      </c>
      <c r="F392" s="165" t="s">
        <v>587</v>
      </c>
      <c r="G392" s="107">
        <v>2514.6</v>
      </c>
      <c r="H392" s="107">
        <v>2514.6</v>
      </c>
      <c r="I392" s="104">
        <f t="shared" si="5"/>
        <v>100</v>
      </c>
    </row>
    <row r="393" spans="1:9">
      <c r="A393" s="169" t="s">
        <v>588</v>
      </c>
      <c r="B393" s="168">
        <v>878</v>
      </c>
      <c r="C393" s="167">
        <v>4</v>
      </c>
      <c r="D393" s="167">
        <v>0</v>
      </c>
      <c r="E393" s="166">
        <v>0</v>
      </c>
      <c r="F393" s="165">
        <v>0</v>
      </c>
      <c r="G393" s="107">
        <v>137952.6</v>
      </c>
      <c r="H393" s="107">
        <v>125529.60000000001</v>
      </c>
      <c r="I393" s="104">
        <f t="shared" si="5"/>
        <v>90.994732973499595</v>
      </c>
    </row>
    <row r="394" spans="1:9">
      <c r="A394" s="169" t="s">
        <v>266</v>
      </c>
      <c r="B394" s="168">
        <v>878</v>
      </c>
      <c r="C394" s="167">
        <v>4</v>
      </c>
      <c r="D394" s="167">
        <v>8</v>
      </c>
      <c r="E394" s="166">
        <v>0</v>
      </c>
      <c r="F394" s="165">
        <v>0</v>
      </c>
      <c r="G394" s="107">
        <v>577.5</v>
      </c>
      <c r="H394" s="107">
        <v>577.5</v>
      </c>
      <c r="I394" s="104">
        <f t="shared" si="5"/>
        <v>100</v>
      </c>
    </row>
    <row r="395" spans="1:9" ht="22.5">
      <c r="A395" s="169" t="s">
        <v>84</v>
      </c>
      <c r="B395" s="168">
        <v>878</v>
      </c>
      <c r="C395" s="167">
        <v>4</v>
      </c>
      <c r="D395" s="167">
        <v>8</v>
      </c>
      <c r="E395" s="166" t="s">
        <v>83</v>
      </c>
      <c r="F395" s="165">
        <v>0</v>
      </c>
      <c r="G395" s="107">
        <v>577.5</v>
      </c>
      <c r="H395" s="107">
        <v>577.5</v>
      </c>
      <c r="I395" s="104">
        <f t="shared" si="5"/>
        <v>100</v>
      </c>
    </row>
    <row r="396" spans="1:9">
      <c r="A396" s="169" t="s">
        <v>265</v>
      </c>
      <c r="B396" s="168">
        <v>878</v>
      </c>
      <c r="C396" s="167">
        <v>4</v>
      </c>
      <c r="D396" s="167">
        <v>8</v>
      </c>
      <c r="E396" s="166" t="s">
        <v>264</v>
      </c>
      <c r="F396" s="165">
        <v>0</v>
      </c>
      <c r="G396" s="107">
        <v>577.5</v>
      </c>
      <c r="H396" s="107">
        <v>577.5</v>
      </c>
      <c r="I396" s="104">
        <f t="shared" ref="I396:I459" si="6">H396/G396*100</f>
        <v>100</v>
      </c>
    </row>
    <row r="397" spans="1:9" ht="22.5">
      <c r="A397" s="169" t="s">
        <v>261</v>
      </c>
      <c r="B397" s="168">
        <v>878</v>
      </c>
      <c r="C397" s="167">
        <v>4</v>
      </c>
      <c r="D397" s="167">
        <v>8</v>
      </c>
      <c r="E397" s="166" t="s">
        <v>260</v>
      </c>
      <c r="F397" s="165">
        <v>0</v>
      </c>
      <c r="G397" s="107">
        <v>577.5</v>
      </c>
      <c r="H397" s="107">
        <v>577.5</v>
      </c>
      <c r="I397" s="104">
        <f t="shared" si="6"/>
        <v>100</v>
      </c>
    </row>
    <row r="398" spans="1:9" ht="22.5">
      <c r="A398" s="169" t="s">
        <v>12</v>
      </c>
      <c r="B398" s="168">
        <v>878</v>
      </c>
      <c r="C398" s="167">
        <v>4</v>
      </c>
      <c r="D398" s="167">
        <v>8</v>
      </c>
      <c r="E398" s="166" t="s">
        <v>260</v>
      </c>
      <c r="F398" s="165" t="s">
        <v>10</v>
      </c>
      <c r="G398" s="107">
        <v>577.5</v>
      </c>
      <c r="H398" s="107">
        <v>577.5</v>
      </c>
      <c r="I398" s="104">
        <f t="shared" si="6"/>
        <v>100</v>
      </c>
    </row>
    <row r="399" spans="1:9">
      <c r="A399" s="169" t="s">
        <v>259</v>
      </c>
      <c r="B399" s="168">
        <v>878</v>
      </c>
      <c r="C399" s="167">
        <v>4</v>
      </c>
      <c r="D399" s="167">
        <v>9</v>
      </c>
      <c r="E399" s="166">
        <v>0</v>
      </c>
      <c r="F399" s="165">
        <v>0</v>
      </c>
      <c r="G399" s="107">
        <v>136445.1</v>
      </c>
      <c r="H399" s="107">
        <v>124022.1</v>
      </c>
      <c r="I399" s="104">
        <f t="shared" si="6"/>
        <v>90.895239184111404</v>
      </c>
    </row>
    <row r="400" spans="1:9" ht="22.5">
      <c r="A400" s="169" t="s">
        <v>84</v>
      </c>
      <c r="B400" s="168">
        <v>878</v>
      </c>
      <c r="C400" s="167">
        <v>4</v>
      </c>
      <c r="D400" s="167">
        <v>9</v>
      </c>
      <c r="E400" s="166" t="s">
        <v>83</v>
      </c>
      <c r="F400" s="165">
        <v>0</v>
      </c>
      <c r="G400" s="107">
        <v>136445.1</v>
      </c>
      <c r="H400" s="107">
        <v>124022.1</v>
      </c>
      <c r="I400" s="104">
        <f t="shared" si="6"/>
        <v>90.895239184111404</v>
      </c>
    </row>
    <row r="401" spans="1:9">
      <c r="A401" s="169" t="s">
        <v>258</v>
      </c>
      <c r="B401" s="168">
        <v>878</v>
      </c>
      <c r="C401" s="167">
        <v>4</v>
      </c>
      <c r="D401" s="167">
        <v>9</v>
      </c>
      <c r="E401" s="166" t="s">
        <v>257</v>
      </c>
      <c r="F401" s="165">
        <v>0</v>
      </c>
      <c r="G401" s="107">
        <v>136445.1</v>
      </c>
      <c r="H401" s="107">
        <v>124022.1</v>
      </c>
      <c r="I401" s="104">
        <f t="shared" si="6"/>
        <v>90.895239184111404</v>
      </c>
    </row>
    <row r="402" spans="1:9">
      <c r="A402" s="169" t="s">
        <v>256</v>
      </c>
      <c r="B402" s="168">
        <v>878</v>
      </c>
      <c r="C402" s="167">
        <v>4</v>
      </c>
      <c r="D402" s="167">
        <v>9</v>
      </c>
      <c r="E402" s="166" t="s">
        <v>255</v>
      </c>
      <c r="F402" s="165">
        <v>0</v>
      </c>
      <c r="G402" s="107">
        <v>909</v>
      </c>
      <c r="H402" s="107">
        <v>909</v>
      </c>
      <c r="I402" s="104">
        <f t="shared" si="6"/>
        <v>100</v>
      </c>
    </row>
    <row r="403" spans="1:9" ht="33.75">
      <c r="A403" s="169" t="s">
        <v>586</v>
      </c>
      <c r="B403" s="168">
        <v>878</v>
      </c>
      <c r="C403" s="167">
        <v>4</v>
      </c>
      <c r="D403" s="167">
        <v>9</v>
      </c>
      <c r="E403" s="166" t="s">
        <v>255</v>
      </c>
      <c r="F403" s="165" t="s">
        <v>587</v>
      </c>
      <c r="G403" s="107">
        <v>909</v>
      </c>
      <c r="H403" s="107">
        <v>909</v>
      </c>
      <c r="I403" s="104">
        <f t="shared" si="6"/>
        <v>100</v>
      </c>
    </row>
    <row r="404" spans="1:9">
      <c r="A404" s="169" t="s">
        <v>254</v>
      </c>
      <c r="B404" s="168">
        <v>878</v>
      </c>
      <c r="C404" s="167">
        <v>4</v>
      </c>
      <c r="D404" s="167">
        <v>9</v>
      </c>
      <c r="E404" s="166" t="s">
        <v>253</v>
      </c>
      <c r="F404" s="165">
        <v>0</v>
      </c>
      <c r="G404" s="107">
        <v>11516</v>
      </c>
      <c r="H404" s="107">
        <v>10008.700000000001</v>
      </c>
      <c r="I404" s="104">
        <f t="shared" si="6"/>
        <v>86.911253907606806</v>
      </c>
    </row>
    <row r="405" spans="1:9" ht="33.75">
      <c r="A405" s="169" t="s">
        <v>586</v>
      </c>
      <c r="B405" s="168">
        <v>878</v>
      </c>
      <c r="C405" s="167">
        <v>4</v>
      </c>
      <c r="D405" s="167">
        <v>9</v>
      </c>
      <c r="E405" s="166" t="s">
        <v>253</v>
      </c>
      <c r="F405" s="165" t="s">
        <v>587</v>
      </c>
      <c r="G405" s="107">
        <v>11516</v>
      </c>
      <c r="H405" s="107">
        <v>10008.700000000001</v>
      </c>
      <c r="I405" s="104">
        <f t="shared" si="6"/>
        <v>86.911253907606806</v>
      </c>
    </row>
    <row r="406" spans="1:9">
      <c r="A406" s="169" t="s">
        <v>252</v>
      </c>
      <c r="B406" s="168">
        <v>878</v>
      </c>
      <c r="C406" s="167">
        <v>4</v>
      </c>
      <c r="D406" s="167">
        <v>9</v>
      </c>
      <c r="E406" s="166" t="s">
        <v>251</v>
      </c>
      <c r="F406" s="165">
        <v>0</v>
      </c>
      <c r="G406" s="107">
        <v>4115.8</v>
      </c>
      <c r="H406" s="107">
        <v>3643.3</v>
      </c>
      <c r="I406" s="104">
        <f t="shared" si="6"/>
        <v>88.519850332863598</v>
      </c>
    </row>
    <row r="407" spans="1:9" ht="33.75">
      <c r="A407" s="169" t="s">
        <v>586</v>
      </c>
      <c r="B407" s="168">
        <v>878</v>
      </c>
      <c r="C407" s="167">
        <v>4</v>
      </c>
      <c r="D407" s="167">
        <v>9</v>
      </c>
      <c r="E407" s="166" t="s">
        <v>251</v>
      </c>
      <c r="F407" s="165" t="s">
        <v>587</v>
      </c>
      <c r="G407" s="107">
        <v>4115.8</v>
      </c>
      <c r="H407" s="107">
        <v>3643.3</v>
      </c>
      <c r="I407" s="104">
        <f t="shared" si="6"/>
        <v>88.519850332863598</v>
      </c>
    </row>
    <row r="408" spans="1:9">
      <c r="A408" s="169" t="s">
        <v>250</v>
      </c>
      <c r="B408" s="168">
        <v>878</v>
      </c>
      <c r="C408" s="167">
        <v>4</v>
      </c>
      <c r="D408" s="167">
        <v>9</v>
      </c>
      <c r="E408" s="166" t="s">
        <v>249</v>
      </c>
      <c r="F408" s="165">
        <v>0</v>
      </c>
      <c r="G408" s="107">
        <v>2965.5</v>
      </c>
      <c r="H408" s="107">
        <v>2965.5</v>
      </c>
      <c r="I408" s="104">
        <f t="shared" si="6"/>
        <v>100</v>
      </c>
    </row>
    <row r="409" spans="1:9" ht="33.75">
      <c r="A409" s="169" t="s">
        <v>586</v>
      </c>
      <c r="B409" s="168">
        <v>878</v>
      </c>
      <c r="C409" s="167">
        <v>4</v>
      </c>
      <c r="D409" s="167">
        <v>9</v>
      </c>
      <c r="E409" s="166" t="s">
        <v>249</v>
      </c>
      <c r="F409" s="165" t="s">
        <v>587</v>
      </c>
      <c r="G409" s="107">
        <v>2965.5</v>
      </c>
      <c r="H409" s="107">
        <v>2965.5</v>
      </c>
      <c r="I409" s="104">
        <f t="shared" si="6"/>
        <v>100</v>
      </c>
    </row>
    <row r="410" spans="1:9">
      <c r="A410" s="169" t="s">
        <v>589</v>
      </c>
      <c r="B410" s="168">
        <v>878</v>
      </c>
      <c r="C410" s="167">
        <v>4</v>
      </c>
      <c r="D410" s="167">
        <v>9</v>
      </c>
      <c r="E410" s="166" t="s">
        <v>590</v>
      </c>
      <c r="F410" s="165">
        <v>0</v>
      </c>
      <c r="G410" s="107">
        <v>4270</v>
      </c>
      <c r="H410" s="107">
        <v>4270</v>
      </c>
      <c r="I410" s="104">
        <f t="shared" si="6"/>
        <v>100</v>
      </c>
    </row>
    <row r="411" spans="1:9" ht="33.75">
      <c r="A411" s="169" t="s">
        <v>586</v>
      </c>
      <c r="B411" s="168">
        <v>878</v>
      </c>
      <c r="C411" s="167">
        <v>4</v>
      </c>
      <c r="D411" s="167">
        <v>9</v>
      </c>
      <c r="E411" s="166" t="s">
        <v>590</v>
      </c>
      <c r="F411" s="165" t="s">
        <v>587</v>
      </c>
      <c r="G411" s="107">
        <v>4270</v>
      </c>
      <c r="H411" s="107">
        <v>4270</v>
      </c>
      <c r="I411" s="104">
        <f t="shared" si="6"/>
        <v>100</v>
      </c>
    </row>
    <row r="412" spans="1:9">
      <c r="A412" s="169" t="s">
        <v>248</v>
      </c>
      <c r="B412" s="168">
        <v>878</v>
      </c>
      <c r="C412" s="167">
        <v>4</v>
      </c>
      <c r="D412" s="167">
        <v>9</v>
      </c>
      <c r="E412" s="166" t="s">
        <v>247</v>
      </c>
      <c r="F412" s="165">
        <v>0</v>
      </c>
      <c r="G412" s="107">
        <v>2742.6</v>
      </c>
      <c r="H412" s="107">
        <v>2742.7</v>
      </c>
      <c r="I412" s="104">
        <f t="shared" si="6"/>
        <v>100.00364617516225</v>
      </c>
    </row>
    <row r="413" spans="1:9" ht="33.75">
      <c r="A413" s="169" t="s">
        <v>586</v>
      </c>
      <c r="B413" s="168">
        <v>878</v>
      </c>
      <c r="C413" s="167">
        <v>4</v>
      </c>
      <c r="D413" s="167">
        <v>9</v>
      </c>
      <c r="E413" s="166" t="s">
        <v>247</v>
      </c>
      <c r="F413" s="165" t="s">
        <v>587</v>
      </c>
      <c r="G413" s="107">
        <v>2742.6</v>
      </c>
      <c r="H413" s="107">
        <v>2742.7</v>
      </c>
      <c r="I413" s="104">
        <f t="shared" si="6"/>
        <v>100.00364617516225</v>
      </c>
    </row>
    <row r="414" spans="1:9" ht="22.5">
      <c r="A414" s="169" t="s">
        <v>481</v>
      </c>
      <c r="B414" s="168">
        <v>878</v>
      </c>
      <c r="C414" s="167">
        <v>4</v>
      </c>
      <c r="D414" s="167">
        <v>9</v>
      </c>
      <c r="E414" s="166" t="s">
        <v>482</v>
      </c>
      <c r="F414" s="165">
        <v>0</v>
      </c>
      <c r="G414" s="107">
        <v>300</v>
      </c>
      <c r="H414" s="107">
        <v>300</v>
      </c>
      <c r="I414" s="104">
        <f t="shared" si="6"/>
        <v>100</v>
      </c>
    </row>
    <row r="415" spans="1:9" ht="22.5">
      <c r="A415" s="169" t="s">
        <v>12</v>
      </c>
      <c r="B415" s="168">
        <v>878</v>
      </c>
      <c r="C415" s="167">
        <v>4</v>
      </c>
      <c r="D415" s="167">
        <v>9</v>
      </c>
      <c r="E415" s="166" t="s">
        <v>482</v>
      </c>
      <c r="F415" s="165" t="s">
        <v>10</v>
      </c>
      <c r="G415" s="107">
        <v>300</v>
      </c>
      <c r="H415" s="107">
        <v>300</v>
      </c>
      <c r="I415" s="104">
        <f t="shared" si="6"/>
        <v>100</v>
      </c>
    </row>
    <row r="416" spans="1:9" ht="22.5">
      <c r="A416" s="169" t="s">
        <v>246</v>
      </c>
      <c r="B416" s="168">
        <v>878</v>
      </c>
      <c r="C416" s="167">
        <v>4</v>
      </c>
      <c r="D416" s="167">
        <v>9</v>
      </c>
      <c r="E416" s="166" t="s">
        <v>245</v>
      </c>
      <c r="F416" s="165">
        <v>0</v>
      </c>
      <c r="G416" s="107">
        <v>100351</v>
      </c>
      <c r="H416" s="107">
        <v>89907.7</v>
      </c>
      <c r="I416" s="104">
        <f t="shared" si="6"/>
        <v>89.593227770525459</v>
      </c>
    </row>
    <row r="417" spans="1:9" ht="22.5">
      <c r="A417" s="169" t="s">
        <v>194</v>
      </c>
      <c r="B417" s="168">
        <v>878</v>
      </c>
      <c r="C417" s="167">
        <v>4</v>
      </c>
      <c r="D417" s="167">
        <v>9</v>
      </c>
      <c r="E417" s="166" t="s">
        <v>245</v>
      </c>
      <c r="F417" s="165" t="s">
        <v>192</v>
      </c>
      <c r="G417" s="107">
        <v>8621.9</v>
      </c>
      <c r="H417" s="107">
        <v>0</v>
      </c>
      <c r="I417" s="104">
        <f t="shared" si="6"/>
        <v>0</v>
      </c>
    </row>
    <row r="418" spans="1:9" ht="22.5">
      <c r="A418" s="169" t="s">
        <v>12</v>
      </c>
      <c r="B418" s="168">
        <v>878</v>
      </c>
      <c r="C418" s="167">
        <v>4</v>
      </c>
      <c r="D418" s="167">
        <v>9</v>
      </c>
      <c r="E418" s="166" t="s">
        <v>245</v>
      </c>
      <c r="F418" s="165" t="s">
        <v>10</v>
      </c>
      <c r="G418" s="107">
        <v>91729.1</v>
      </c>
      <c r="H418" s="107">
        <v>89907.7</v>
      </c>
      <c r="I418" s="104">
        <f t="shared" si="6"/>
        <v>98.014370575967703</v>
      </c>
    </row>
    <row r="419" spans="1:9" ht="22.5">
      <c r="A419" s="169" t="s">
        <v>591</v>
      </c>
      <c r="B419" s="168">
        <v>878</v>
      </c>
      <c r="C419" s="167">
        <v>4</v>
      </c>
      <c r="D419" s="167">
        <v>9</v>
      </c>
      <c r="E419" s="166" t="s">
        <v>592</v>
      </c>
      <c r="F419" s="165">
        <v>0</v>
      </c>
      <c r="G419" s="107">
        <v>9275.2000000000007</v>
      </c>
      <c r="H419" s="107">
        <v>9275.2000000000007</v>
      </c>
      <c r="I419" s="104">
        <f t="shared" si="6"/>
        <v>100</v>
      </c>
    </row>
    <row r="420" spans="1:9" ht="22.5">
      <c r="A420" s="169" t="s">
        <v>12</v>
      </c>
      <c r="B420" s="168">
        <v>878</v>
      </c>
      <c r="C420" s="167">
        <v>4</v>
      </c>
      <c r="D420" s="167">
        <v>9</v>
      </c>
      <c r="E420" s="166" t="s">
        <v>592</v>
      </c>
      <c r="F420" s="165" t="s">
        <v>10</v>
      </c>
      <c r="G420" s="107">
        <v>8261.7999999999993</v>
      </c>
      <c r="H420" s="107">
        <v>8261.7999999999993</v>
      </c>
      <c r="I420" s="104">
        <f t="shared" si="6"/>
        <v>100</v>
      </c>
    </row>
    <row r="421" spans="1:9" ht="22.5">
      <c r="A421" s="169" t="s">
        <v>485</v>
      </c>
      <c r="B421" s="168">
        <v>878</v>
      </c>
      <c r="C421" s="167">
        <v>4</v>
      </c>
      <c r="D421" s="167">
        <v>9</v>
      </c>
      <c r="E421" s="166" t="s">
        <v>592</v>
      </c>
      <c r="F421" s="165" t="s">
        <v>486</v>
      </c>
      <c r="G421" s="107">
        <v>1013.4</v>
      </c>
      <c r="H421" s="107">
        <v>1013.4</v>
      </c>
      <c r="I421" s="104">
        <f t="shared" si="6"/>
        <v>100</v>
      </c>
    </row>
    <row r="422" spans="1:9">
      <c r="A422" s="169" t="s">
        <v>244</v>
      </c>
      <c r="B422" s="168">
        <v>878</v>
      </c>
      <c r="C422" s="167">
        <v>4</v>
      </c>
      <c r="D422" s="167">
        <v>12</v>
      </c>
      <c r="E422" s="166">
        <v>0</v>
      </c>
      <c r="F422" s="165">
        <v>0</v>
      </c>
      <c r="G422" s="107">
        <v>930</v>
      </c>
      <c r="H422" s="107">
        <v>930</v>
      </c>
      <c r="I422" s="104">
        <f t="shared" si="6"/>
        <v>100</v>
      </c>
    </row>
    <row r="423" spans="1:9" ht="22.5">
      <c r="A423" s="169" t="s">
        <v>84</v>
      </c>
      <c r="B423" s="168">
        <v>878</v>
      </c>
      <c r="C423" s="167">
        <v>4</v>
      </c>
      <c r="D423" s="167">
        <v>12</v>
      </c>
      <c r="E423" s="166" t="s">
        <v>83</v>
      </c>
      <c r="F423" s="165">
        <v>0</v>
      </c>
      <c r="G423" s="107">
        <v>930</v>
      </c>
      <c r="H423" s="107">
        <v>930</v>
      </c>
      <c r="I423" s="104">
        <f t="shared" si="6"/>
        <v>100</v>
      </c>
    </row>
    <row r="424" spans="1:9">
      <c r="A424" s="169" t="s">
        <v>213</v>
      </c>
      <c r="B424" s="168">
        <v>878</v>
      </c>
      <c r="C424" s="167">
        <v>4</v>
      </c>
      <c r="D424" s="167">
        <v>12</v>
      </c>
      <c r="E424" s="166" t="s">
        <v>212</v>
      </c>
      <c r="F424" s="165">
        <v>0</v>
      </c>
      <c r="G424" s="107">
        <v>930</v>
      </c>
      <c r="H424" s="107">
        <v>930</v>
      </c>
      <c r="I424" s="104">
        <f t="shared" si="6"/>
        <v>100</v>
      </c>
    </row>
    <row r="425" spans="1:9" ht="22.5">
      <c r="A425" s="169" t="s">
        <v>211</v>
      </c>
      <c r="B425" s="168">
        <v>878</v>
      </c>
      <c r="C425" s="167">
        <v>4</v>
      </c>
      <c r="D425" s="167">
        <v>12</v>
      </c>
      <c r="E425" s="166" t="s">
        <v>210</v>
      </c>
      <c r="F425" s="165">
        <v>0</v>
      </c>
      <c r="G425" s="107">
        <v>930</v>
      </c>
      <c r="H425" s="107">
        <v>930</v>
      </c>
      <c r="I425" s="104">
        <f t="shared" si="6"/>
        <v>100</v>
      </c>
    </row>
    <row r="426" spans="1:9" ht="22.5">
      <c r="A426" s="169" t="s">
        <v>12</v>
      </c>
      <c r="B426" s="168">
        <v>878</v>
      </c>
      <c r="C426" s="167">
        <v>4</v>
      </c>
      <c r="D426" s="167">
        <v>12</v>
      </c>
      <c r="E426" s="166" t="s">
        <v>210</v>
      </c>
      <c r="F426" s="165" t="s">
        <v>10</v>
      </c>
      <c r="G426" s="107">
        <v>930</v>
      </c>
      <c r="H426" s="107">
        <v>930</v>
      </c>
      <c r="I426" s="104">
        <f t="shared" si="6"/>
        <v>100</v>
      </c>
    </row>
    <row r="427" spans="1:9">
      <c r="A427" s="169" t="s">
        <v>597</v>
      </c>
      <c r="B427" s="168">
        <v>878</v>
      </c>
      <c r="C427" s="167">
        <v>5</v>
      </c>
      <c r="D427" s="167">
        <v>0</v>
      </c>
      <c r="E427" s="166">
        <v>0</v>
      </c>
      <c r="F427" s="165">
        <v>0</v>
      </c>
      <c r="G427" s="107">
        <v>299548.79999999999</v>
      </c>
      <c r="H427" s="107">
        <v>298063.09999999998</v>
      </c>
      <c r="I427" s="104">
        <f t="shared" si="6"/>
        <v>99.504020713820253</v>
      </c>
    </row>
    <row r="428" spans="1:9">
      <c r="A428" s="169" t="s">
        <v>207</v>
      </c>
      <c r="B428" s="168">
        <v>878</v>
      </c>
      <c r="C428" s="167">
        <v>5</v>
      </c>
      <c r="D428" s="167">
        <v>1</v>
      </c>
      <c r="E428" s="166">
        <v>0</v>
      </c>
      <c r="F428" s="165">
        <v>0</v>
      </c>
      <c r="G428" s="107">
        <v>31097.4</v>
      </c>
      <c r="H428" s="107">
        <v>31097.4</v>
      </c>
      <c r="I428" s="104">
        <f t="shared" si="6"/>
        <v>100</v>
      </c>
    </row>
    <row r="429" spans="1:9" ht="22.5">
      <c r="A429" s="169" t="s">
        <v>84</v>
      </c>
      <c r="B429" s="168">
        <v>878</v>
      </c>
      <c r="C429" s="167">
        <v>5</v>
      </c>
      <c r="D429" s="167">
        <v>1</v>
      </c>
      <c r="E429" s="166" t="s">
        <v>83</v>
      </c>
      <c r="F429" s="165">
        <v>0</v>
      </c>
      <c r="G429" s="107">
        <v>31097.4</v>
      </c>
      <c r="H429" s="107">
        <v>31097.4</v>
      </c>
      <c r="I429" s="104">
        <f t="shared" si="6"/>
        <v>100</v>
      </c>
    </row>
    <row r="430" spans="1:9">
      <c r="A430" s="169" t="s">
        <v>165</v>
      </c>
      <c r="B430" s="168">
        <v>878</v>
      </c>
      <c r="C430" s="167">
        <v>5</v>
      </c>
      <c r="D430" s="167">
        <v>1</v>
      </c>
      <c r="E430" s="166" t="s">
        <v>164</v>
      </c>
      <c r="F430" s="165">
        <v>0</v>
      </c>
      <c r="G430" s="107">
        <v>31097.4</v>
      </c>
      <c r="H430" s="107">
        <v>31097.4</v>
      </c>
      <c r="I430" s="104">
        <f t="shared" si="6"/>
        <v>100</v>
      </c>
    </row>
    <row r="431" spans="1:9">
      <c r="A431" s="169" t="s">
        <v>204</v>
      </c>
      <c r="B431" s="168">
        <v>878</v>
      </c>
      <c r="C431" s="167">
        <v>5</v>
      </c>
      <c r="D431" s="167">
        <v>1</v>
      </c>
      <c r="E431" s="166" t="s">
        <v>203</v>
      </c>
      <c r="F431" s="165">
        <v>0</v>
      </c>
      <c r="G431" s="107">
        <v>27663.200000000001</v>
      </c>
      <c r="H431" s="107">
        <v>27663.200000000001</v>
      </c>
      <c r="I431" s="104">
        <f t="shared" si="6"/>
        <v>100</v>
      </c>
    </row>
    <row r="432" spans="1:9" ht="33.75">
      <c r="A432" s="169" t="s">
        <v>586</v>
      </c>
      <c r="B432" s="168">
        <v>878</v>
      </c>
      <c r="C432" s="167">
        <v>5</v>
      </c>
      <c r="D432" s="167">
        <v>1</v>
      </c>
      <c r="E432" s="166" t="s">
        <v>203</v>
      </c>
      <c r="F432" s="165" t="s">
        <v>587</v>
      </c>
      <c r="G432" s="107">
        <v>27663.200000000001</v>
      </c>
      <c r="H432" s="107">
        <v>27663.200000000001</v>
      </c>
      <c r="I432" s="104">
        <f t="shared" si="6"/>
        <v>100</v>
      </c>
    </row>
    <row r="433" spans="1:9">
      <c r="A433" s="169" t="s">
        <v>202</v>
      </c>
      <c r="B433" s="168">
        <v>878</v>
      </c>
      <c r="C433" s="167">
        <v>5</v>
      </c>
      <c r="D433" s="167">
        <v>1</v>
      </c>
      <c r="E433" s="166" t="s">
        <v>201</v>
      </c>
      <c r="F433" s="165">
        <v>0</v>
      </c>
      <c r="G433" s="107">
        <v>3434.2</v>
      </c>
      <c r="H433" s="107">
        <v>3434.2</v>
      </c>
      <c r="I433" s="104">
        <f t="shared" si="6"/>
        <v>100</v>
      </c>
    </row>
    <row r="434" spans="1:9" ht="22.5">
      <c r="A434" s="169" t="s">
        <v>12</v>
      </c>
      <c r="B434" s="168">
        <v>878</v>
      </c>
      <c r="C434" s="167">
        <v>5</v>
      </c>
      <c r="D434" s="167">
        <v>1</v>
      </c>
      <c r="E434" s="166" t="s">
        <v>201</v>
      </c>
      <c r="F434" s="165" t="s">
        <v>10</v>
      </c>
      <c r="G434" s="107">
        <v>437.5</v>
      </c>
      <c r="H434" s="107">
        <v>437.5</v>
      </c>
      <c r="I434" s="104">
        <f t="shared" si="6"/>
        <v>100</v>
      </c>
    </row>
    <row r="435" spans="1:9" ht="33.75">
      <c r="A435" s="169" t="s">
        <v>586</v>
      </c>
      <c r="B435" s="168">
        <v>878</v>
      </c>
      <c r="C435" s="167">
        <v>5</v>
      </c>
      <c r="D435" s="167">
        <v>1</v>
      </c>
      <c r="E435" s="166" t="s">
        <v>201</v>
      </c>
      <c r="F435" s="165" t="s">
        <v>587</v>
      </c>
      <c r="G435" s="107">
        <v>2958.9</v>
      </c>
      <c r="H435" s="107">
        <v>2958.9</v>
      </c>
      <c r="I435" s="104">
        <f t="shared" si="6"/>
        <v>100</v>
      </c>
    </row>
    <row r="436" spans="1:9" ht="56.25">
      <c r="A436" s="169" t="s">
        <v>23</v>
      </c>
      <c r="B436" s="168">
        <v>878</v>
      </c>
      <c r="C436" s="167">
        <v>5</v>
      </c>
      <c r="D436" s="167">
        <v>1</v>
      </c>
      <c r="E436" s="166" t="s">
        <v>201</v>
      </c>
      <c r="F436" s="165" t="s">
        <v>22</v>
      </c>
      <c r="G436" s="107">
        <v>37.799999999999997</v>
      </c>
      <c r="H436" s="107">
        <v>37.799999999999997</v>
      </c>
      <c r="I436" s="104">
        <f t="shared" si="6"/>
        <v>100</v>
      </c>
    </row>
    <row r="437" spans="1:9">
      <c r="A437" s="169" t="s">
        <v>197</v>
      </c>
      <c r="B437" s="168">
        <v>878</v>
      </c>
      <c r="C437" s="167">
        <v>5</v>
      </c>
      <c r="D437" s="167">
        <v>2</v>
      </c>
      <c r="E437" s="166">
        <v>0</v>
      </c>
      <c r="F437" s="165">
        <v>0</v>
      </c>
      <c r="G437" s="107">
        <v>27182.6</v>
      </c>
      <c r="H437" s="107">
        <v>27182.6</v>
      </c>
      <c r="I437" s="104">
        <f t="shared" si="6"/>
        <v>100</v>
      </c>
    </row>
    <row r="438" spans="1:9" ht="22.5">
      <c r="A438" s="169" t="s">
        <v>84</v>
      </c>
      <c r="B438" s="168">
        <v>878</v>
      </c>
      <c r="C438" s="167">
        <v>5</v>
      </c>
      <c r="D438" s="167">
        <v>2</v>
      </c>
      <c r="E438" s="166" t="s">
        <v>83</v>
      </c>
      <c r="F438" s="165">
        <v>0</v>
      </c>
      <c r="G438" s="107">
        <v>21591.599999999999</v>
      </c>
      <c r="H438" s="107">
        <v>21591.599999999999</v>
      </c>
      <c r="I438" s="104">
        <f t="shared" si="6"/>
        <v>100</v>
      </c>
    </row>
    <row r="439" spans="1:9">
      <c r="A439" s="169" t="s">
        <v>184</v>
      </c>
      <c r="B439" s="168">
        <v>878</v>
      </c>
      <c r="C439" s="167">
        <v>5</v>
      </c>
      <c r="D439" s="167">
        <v>2</v>
      </c>
      <c r="E439" s="166" t="s">
        <v>183</v>
      </c>
      <c r="F439" s="165">
        <v>0</v>
      </c>
      <c r="G439" s="107">
        <v>1140</v>
      </c>
      <c r="H439" s="107">
        <v>1140</v>
      </c>
      <c r="I439" s="104">
        <f t="shared" si="6"/>
        <v>100</v>
      </c>
    </row>
    <row r="440" spans="1:9" ht="22.5">
      <c r="A440" s="169" t="s">
        <v>598</v>
      </c>
      <c r="B440" s="168">
        <v>878</v>
      </c>
      <c r="C440" s="167">
        <v>5</v>
      </c>
      <c r="D440" s="167">
        <v>2</v>
      </c>
      <c r="E440" s="166" t="s">
        <v>599</v>
      </c>
      <c r="F440" s="165">
        <v>0</v>
      </c>
      <c r="G440" s="107">
        <v>1140</v>
      </c>
      <c r="H440" s="107">
        <v>1140</v>
      </c>
      <c r="I440" s="104">
        <f t="shared" si="6"/>
        <v>100</v>
      </c>
    </row>
    <row r="441" spans="1:9" ht="22.5">
      <c r="A441" s="169" t="s">
        <v>12</v>
      </c>
      <c r="B441" s="168">
        <v>878</v>
      </c>
      <c r="C441" s="167">
        <v>5</v>
      </c>
      <c r="D441" s="167">
        <v>2</v>
      </c>
      <c r="E441" s="166" t="s">
        <v>599</v>
      </c>
      <c r="F441" s="165" t="s">
        <v>10</v>
      </c>
      <c r="G441" s="107">
        <v>1140</v>
      </c>
      <c r="H441" s="107">
        <v>1140</v>
      </c>
      <c r="I441" s="104">
        <f t="shared" si="6"/>
        <v>100</v>
      </c>
    </row>
    <row r="442" spans="1:9">
      <c r="A442" s="169" t="s">
        <v>165</v>
      </c>
      <c r="B442" s="168">
        <v>878</v>
      </c>
      <c r="C442" s="167">
        <v>5</v>
      </c>
      <c r="D442" s="167">
        <v>2</v>
      </c>
      <c r="E442" s="166" t="s">
        <v>164</v>
      </c>
      <c r="F442" s="165">
        <v>0</v>
      </c>
      <c r="G442" s="107">
        <v>17989.2</v>
      </c>
      <c r="H442" s="107">
        <v>17989.2</v>
      </c>
      <c r="I442" s="104">
        <f t="shared" si="6"/>
        <v>100</v>
      </c>
    </row>
    <row r="443" spans="1:9">
      <c r="A443" s="169" t="s">
        <v>206</v>
      </c>
      <c r="B443" s="168">
        <v>878</v>
      </c>
      <c r="C443" s="167">
        <v>5</v>
      </c>
      <c r="D443" s="167">
        <v>2</v>
      </c>
      <c r="E443" s="166" t="s">
        <v>205</v>
      </c>
      <c r="F443" s="165">
        <v>0</v>
      </c>
      <c r="G443" s="107">
        <v>17989.2</v>
      </c>
      <c r="H443" s="107">
        <v>17989.2</v>
      </c>
      <c r="I443" s="104">
        <f t="shared" si="6"/>
        <v>100</v>
      </c>
    </row>
    <row r="444" spans="1:9" ht="33.75">
      <c r="A444" s="169" t="s">
        <v>586</v>
      </c>
      <c r="B444" s="168">
        <v>878</v>
      </c>
      <c r="C444" s="167">
        <v>5</v>
      </c>
      <c r="D444" s="167">
        <v>2</v>
      </c>
      <c r="E444" s="166" t="s">
        <v>205</v>
      </c>
      <c r="F444" s="165" t="s">
        <v>587</v>
      </c>
      <c r="G444" s="107">
        <v>17989.2</v>
      </c>
      <c r="H444" s="107">
        <v>17989.2</v>
      </c>
      <c r="I444" s="104">
        <f t="shared" si="6"/>
        <v>100</v>
      </c>
    </row>
    <row r="445" spans="1:9" ht="22.5">
      <c r="A445" s="169" t="s">
        <v>600</v>
      </c>
      <c r="B445" s="168">
        <v>878</v>
      </c>
      <c r="C445" s="167">
        <v>5</v>
      </c>
      <c r="D445" s="167">
        <v>2</v>
      </c>
      <c r="E445" s="166" t="s">
        <v>196</v>
      </c>
      <c r="F445" s="165">
        <v>0</v>
      </c>
      <c r="G445" s="107">
        <v>2462.4</v>
      </c>
      <c r="H445" s="107">
        <v>2462.4</v>
      </c>
      <c r="I445" s="104">
        <f t="shared" si="6"/>
        <v>100</v>
      </c>
    </row>
    <row r="446" spans="1:9" ht="22.5">
      <c r="A446" s="169" t="s">
        <v>195</v>
      </c>
      <c r="B446" s="168">
        <v>878</v>
      </c>
      <c r="C446" s="167">
        <v>5</v>
      </c>
      <c r="D446" s="167">
        <v>2</v>
      </c>
      <c r="E446" s="166" t="s">
        <v>193</v>
      </c>
      <c r="F446" s="165">
        <v>0</v>
      </c>
      <c r="G446" s="107">
        <v>201.2</v>
      </c>
      <c r="H446" s="107">
        <v>201.2</v>
      </c>
      <c r="I446" s="104">
        <f t="shared" si="6"/>
        <v>100</v>
      </c>
    </row>
    <row r="447" spans="1:9" ht="22.5">
      <c r="A447" s="169" t="s">
        <v>12</v>
      </c>
      <c r="B447" s="168">
        <v>878</v>
      </c>
      <c r="C447" s="167">
        <v>5</v>
      </c>
      <c r="D447" s="167">
        <v>2</v>
      </c>
      <c r="E447" s="166" t="s">
        <v>193</v>
      </c>
      <c r="F447" s="165" t="s">
        <v>10</v>
      </c>
      <c r="G447" s="107">
        <v>201.2</v>
      </c>
      <c r="H447" s="107">
        <v>201.2</v>
      </c>
      <c r="I447" s="104">
        <f t="shared" si="6"/>
        <v>100</v>
      </c>
    </row>
    <row r="448" spans="1:9" ht="22.5">
      <c r="A448" s="169" t="s">
        <v>189</v>
      </c>
      <c r="B448" s="168">
        <v>878</v>
      </c>
      <c r="C448" s="167">
        <v>5</v>
      </c>
      <c r="D448" s="167">
        <v>2</v>
      </c>
      <c r="E448" s="166" t="s">
        <v>188</v>
      </c>
      <c r="F448" s="165">
        <v>0</v>
      </c>
      <c r="G448" s="107">
        <v>693.6</v>
      </c>
      <c r="H448" s="107">
        <v>693.6</v>
      </c>
      <c r="I448" s="104">
        <f t="shared" si="6"/>
        <v>100</v>
      </c>
    </row>
    <row r="449" spans="1:9" ht="22.5">
      <c r="A449" s="169" t="s">
        <v>12</v>
      </c>
      <c r="B449" s="168">
        <v>878</v>
      </c>
      <c r="C449" s="167">
        <v>5</v>
      </c>
      <c r="D449" s="167">
        <v>2</v>
      </c>
      <c r="E449" s="166" t="s">
        <v>188</v>
      </c>
      <c r="F449" s="165" t="s">
        <v>10</v>
      </c>
      <c r="G449" s="107">
        <v>693.6</v>
      </c>
      <c r="H449" s="107">
        <v>693.6</v>
      </c>
      <c r="I449" s="104">
        <f t="shared" si="6"/>
        <v>100</v>
      </c>
    </row>
    <row r="450" spans="1:9">
      <c r="A450" s="169" t="s">
        <v>187</v>
      </c>
      <c r="B450" s="168">
        <v>878</v>
      </c>
      <c r="C450" s="167">
        <v>5</v>
      </c>
      <c r="D450" s="167">
        <v>2</v>
      </c>
      <c r="E450" s="166" t="s">
        <v>186</v>
      </c>
      <c r="F450" s="165">
        <v>0</v>
      </c>
      <c r="G450" s="107">
        <v>1567.6</v>
      </c>
      <c r="H450" s="107">
        <v>1567.6</v>
      </c>
      <c r="I450" s="104">
        <f t="shared" si="6"/>
        <v>100</v>
      </c>
    </row>
    <row r="451" spans="1:9" ht="33.75">
      <c r="A451" s="169" t="s">
        <v>586</v>
      </c>
      <c r="B451" s="168">
        <v>878</v>
      </c>
      <c r="C451" s="167">
        <v>5</v>
      </c>
      <c r="D451" s="167">
        <v>2</v>
      </c>
      <c r="E451" s="166" t="s">
        <v>186</v>
      </c>
      <c r="F451" s="165" t="s">
        <v>587</v>
      </c>
      <c r="G451" s="107">
        <v>1567.6</v>
      </c>
      <c r="H451" s="107">
        <v>1567.6</v>
      </c>
      <c r="I451" s="104">
        <f t="shared" si="6"/>
        <v>100</v>
      </c>
    </row>
    <row r="452" spans="1:9" ht="22.5">
      <c r="A452" s="169" t="s">
        <v>161</v>
      </c>
      <c r="B452" s="168">
        <v>878</v>
      </c>
      <c r="C452" s="167">
        <v>5</v>
      </c>
      <c r="D452" s="167">
        <v>2</v>
      </c>
      <c r="E452" s="166" t="s">
        <v>160</v>
      </c>
      <c r="F452" s="165">
        <v>0</v>
      </c>
      <c r="G452" s="107">
        <v>5591</v>
      </c>
      <c r="H452" s="107">
        <v>5591</v>
      </c>
      <c r="I452" s="104">
        <f t="shared" si="6"/>
        <v>100</v>
      </c>
    </row>
    <row r="453" spans="1:9" ht="33.75">
      <c r="A453" s="169" t="s">
        <v>159</v>
      </c>
      <c r="B453" s="168">
        <v>878</v>
      </c>
      <c r="C453" s="167">
        <v>5</v>
      </c>
      <c r="D453" s="167">
        <v>2</v>
      </c>
      <c r="E453" s="166" t="s">
        <v>158</v>
      </c>
      <c r="F453" s="165">
        <v>0</v>
      </c>
      <c r="G453" s="107">
        <v>5591</v>
      </c>
      <c r="H453" s="107">
        <v>5591</v>
      </c>
      <c r="I453" s="104">
        <f t="shared" si="6"/>
        <v>100</v>
      </c>
    </row>
    <row r="454" spans="1:9" ht="33.75">
      <c r="A454" s="169" t="s">
        <v>586</v>
      </c>
      <c r="B454" s="168">
        <v>878</v>
      </c>
      <c r="C454" s="167">
        <v>5</v>
      </c>
      <c r="D454" s="167">
        <v>2</v>
      </c>
      <c r="E454" s="166" t="s">
        <v>158</v>
      </c>
      <c r="F454" s="165" t="s">
        <v>587</v>
      </c>
      <c r="G454" s="107">
        <v>5591</v>
      </c>
      <c r="H454" s="107">
        <v>5591</v>
      </c>
      <c r="I454" s="104">
        <f t="shared" si="6"/>
        <v>100</v>
      </c>
    </row>
    <row r="455" spans="1:9">
      <c r="A455" s="169" t="s">
        <v>185</v>
      </c>
      <c r="B455" s="168">
        <v>878</v>
      </c>
      <c r="C455" s="167">
        <v>5</v>
      </c>
      <c r="D455" s="167">
        <v>3</v>
      </c>
      <c r="E455" s="166">
        <v>0</v>
      </c>
      <c r="F455" s="165">
        <v>0</v>
      </c>
      <c r="G455" s="107">
        <v>230437.6</v>
      </c>
      <c r="H455" s="107">
        <v>229805.4</v>
      </c>
      <c r="I455" s="104">
        <f t="shared" si="6"/>
        <v>99.725652410891271</v>
      </c>
    </row>
    <row r="456" spans="1:9" ht="22.5">
      <c r="A456" s="169" t="s">
        <v>84</v>
      </c>
      <c r="B456" s="168">
        <v>878</v>
      </c>
      <c r="C456" s="167">
        <v>5</v>
      </c>
      <c r="D456" s="167">
        <v>3</v>
      </c>
      <c r="E456" s="166" t="s">
        <v>83</v>
      </c>
      <c r="F456" s="165">
        <v>0</v>
      </c>
      <c r="G456" s="107">
        <v>230437.6</v>
      </c>
      <c r="H456" s="107">
        <v>229805.4</v>
      </c>
      <c r="I456" s="104">
        <f t="shared" si="6"/>
        <v>99.725652410891271</v>
      </c>
    </row>
    <row r="457" spans="1:9">
      <c r="A457" s="169" t="s">
        <v>184</v>
      </c>
      <c r="B457" s="168">
        <v>878</v>
      </c>
      <c r="C457" s="167">
        <v>5</v>
      </c>
      <c r="D457" s="167">
        <v>3</v>
      </c>
      <c r="E457" s="166" t="s">
        <v>183</v>
      </c>
      <c r="F457" s="165">
        <v>0</v>
      </c>
      <c r="G457" s="107">
        <v>176028</v>
      </c>
      <c r="H457" s="107">
        <v>175408.5</v>
      </c>
      <c r="I457" s="104">
        <f t="shared" si="6"/>
        <v>99.648067352921117</v>
      </c>
    </row>
    <row r="458" spans="1:9">
      <c r="A458" s="169" t="s">
        <v>182</v>
      </c>
      <c r="B458" s="168">
        <v>878</v>
      </c>
      <c r="C458" s="167">
        <v>5</v>
      </c>
      <c r="D458" s="167">
        <v>3</v>
      </c>
      <c r="E458" s="166" t="s">
        <v>181</v>
      </c>
      <c r="F458" s="165">
        <v>0</v>
      </c>
      <c r="G458" s="107">
        <v>125531.8</v>
      </c>
      <c r="H458" s="107">
        <v>124932.4</v>
      </c>
      <c r="I458" s="104">
        <f t="shared" si="6"/>
        <v>99.522511427383336</v>
      </c>
    </row>
    <row r="459" spans="1:9" ht="33.75">
      <c r="A459" s="169" t="s">
        <v>586</v>
      </c>
      <c r="B459" s="168">
        <v>878</v>
      </c>
      <c r="C459" s="167">
        <v>5</v>
      </c>
      <c r="D459" s="167">
        <v>3</v>
      </c>
      <c r="E459" s="166" t="s">
        <v>181</v>
      </c>
      <c r="F459" s="165" t="s">
        <v>587</v>
      </c>
      <c r="G459" s="107">
        <v>125531.8</v>
      </c>
      <c r="H459" s="107">
        <v>124932.4</v>
      </c>
      <c r="I459" s="104">
        <f t="shared" si="6"/>
        <v>99.522511427383336</v>
      </c>
    </row>
    <row r="460" spans="1:9">
      <c r="A460" s="169" t="s">
        <v>180</v>
      </c>
      <c r="B460" s="168">
        <v>878</v>
      </c>
      <c r="C460" s="167">
        <v>5</v>
      </c>
      <c r="D460" s="167">
        <v>3</v>
      </c>
      <c r="E460" s="166" t="s">
        <v>179</v>
      </c>
      <c r="F460" s="165">
        <v>0</v>
      </c>
      <c r="G460" s="107">
        <v>15901.7</v>
      </c>
      <c r="H460" s="107">
        <v>15881.7</v>
      </c>
      <c r="I460" s="104">
        <f t="shared" ref="I460:I523" si="7">H460/G460*100</f>
        <v>99.8742272838753</v>
      </c>
    </row>
    <row r="461" spans="1:9" ht="22.5">
      <c r="A461" s="169" t="s">
        <v>12</v>
      </c>
      <c r="B461" s="168">
        <v>878</v>
      </c>
      <c r="C461" s="167">
        <v>5</v>
      </c>
      <c r="D461" s="167">
        <v>3</v>
      </c>
      <c r="E461" s="166" t="s">
        <v>179</v>
      </c>
      <c r="F461" s="165" t="s">
        <v>10</v>
      </c>
      <c r="G461" s="107">
        <v>20</v>
      </c>
      <c r="H461" s="107">
        <v>20</v>
      </c>
      <c r="I461" s="104">
        <f t="shared" si="7"/>
        <v>100</v>
      </c>
    </row>
    <row r="462" spans="1:9">
      <c r="A462" s="169" t="s">
        <v>583</v>
      </c>
      <c r="B462" s="168">
        <v>878</v>
      </c>
      <c r="C462" s="167">
        <v>5</v>
      </c>
      <c r="D462" s="167">
        <v>3</v>
      </c>
      <c r="E462" s="166" t="s">
        <v>179</v>
      </c>
      <c r="F462" s="165" t="s">
        <v>584</v>
      </c>
      <c r="G462" s="107">
        <v>282</v>
      </c>
      <c r="H462" s="107">
        <v>262</v>
      </c>
      <c r="I462" s="104">
        <f t="shared" si="7"/>
        <v>92.907801418439718</v>
      </c>
    </row>
    <row r="463" spans="1:9" ht="33.75">
      <c r="A463" s="169" t="s">
        <v>586</v>
      </c>
      <c r="B463" s="168">
        <v>878</v>
      </c>
      <c r="C463" s="167">
        <v>5</v>
      </c>
      <c r="D463" s="167">
        <v>3</v>
      </c>
      <c r="E463" s="166" t="s">
        <v>179</v>
      </c>
      <c r="F463" s="165" t="s">
        <v>587</v>
      </c>
      <c r="G463" s="107">
        <v>15599.7</v>
      </c>
      <c r="H463" s="107">
        <v>15599.7</v>
      </c>
      <c r="I463" s="104">
        <f t="shared" si="7"/>
        <v>100</v>
      </c>
    </row>
    <row r="464" spans="1:9">
      <c r="A464" s="169" t="s">
        <v>178</v>
      </c>
      <c r="B464" s="168">
        <v>878</v>
      </c>
      <c r="C464" s="167">
        <v>5</v>
      </c>
      <c r="D464" s="167">
        <v>3</v>
      </c>
      <c r="E464" s="166" t="s">
        <v>177</v>
      </c>
      <c r="F464" s="165">
        <v>0</v>
      </c>
      <c r="G464" s="107">
        <v>1271.7</v>
      </c>
      <c r="H464" s="107">
        <v>1271.7</v>
      </c>
      <c r="I464" s="104">
        <f t="shared" si="7"/>
        <v>100</v>
      </c>
    </row>
    <row r="465" spans="1:9" ht="33.75">
      <c r="A465" s="169" t="s">
        <v>586</v>
      </c>
      <c r="B465" s="168">
        <v>878</v>
      </c>
      <c r="C465" s="167">
        <v>5</v>
      </c>
      <c r="D465" s="167">
        <v>3</v>
      </c>
      <c r="E465" s="166" t="s">
        <v>177</v>
      </c>
      <c r="F465" s="165" t="s">
        <v>587</v>
      </c>
      <c r="G465" s="107">
        <v>1271.7</v>
      </c>
      <c r="H465" s="107">
        <v>1271.7</v>
      </c>
      <c r="I465" s="104">
        <f t="shared" si="7"/>
        <v>100</v>
      </c>
    </row>
    <row r="466" spans="1:9">
      <c r="A466" s="169" t="s">
        <v>176</v>
      </c>
      <c r="B466" s="168">
        <v>878</v>
      </c>
      <c r="C466" s="167">
        <v>5</v>
      </c>
      <c r="D466" s="167">
        <v>3</v>
      </c>
      <c r="E466" s="166" t="s">
        <v>175</v>
      </c>
      <c r="F466" s="165">
        <v>0</v>
      </c>
      <c r="G466" s="107">
        <v>2649.4</v>
      </c>
      <c r="H466" s="107">
        <v>2649.4</v>
      </c>
      <c r="I466" s="104">
        <f t="shared" si="7"/>
        <v>100</v>
      </c>
    </row>
    <row r="467" spans="1:9" ht="22.5">
      <c r="A467" s="169" t="s">
        <v>12</v>
      </c>
      <c r="B467" s="168">
        <v>878</v>
      </c>
      <c r="C467" s="167">
        <v>5</v>
      </c>
      <c r="D467" s="167">
        <v>3</v>
      </c>
      <c r="E467" s="166" t="s">
        <v>175</v>
      </c>
      <c r="F467" s="165" t="s">
        <v>10</v>
      </c>
      <c r="G467" s="107">
        <v>376</v>
      </c>
      <c r="H467" s="107">
        <v>376</v>
      </c>
      <c r="I467" s="104">
        <f t="shared" si="7"/>
        <v>100</v>
      </c>
    </row>
    <row r="468" spans="1:9" ht="33.75">
      <c r="A468" s="169" t="s">
        <v>586</v>
      </c>
      <c r="B468" s="168">
        <v>878</v>
      </c>
      <c r="C468" s="167">
        <v>5</v>
      </c>
      <c r="D468" s="167">
        <v>3</v>
      </c>
      <c r="E468" s="166" t="s">
        <v>175</v>
      </c>
      <c r="F468" s="165" t="s">
        <v>587</v>
      </c>
      <c r="G468" s="107">
        <v>2273.4</v>
      </c>
      <c r="H468" s="107">
        <v>2273.4</v>
      </c>
      <c r="I468" s="104">
        <f t="shared" si="7"/>
        <v>100</v>
      </c>
    </row>
    <row r="469" spans="1:9">
      <c r="A469" s="169" t="s">
        <v>174</v>
      </c>
      <c r="B469" s="168">
        <v>878</v>
      </c>
      <c r="C469" s="167">
        <v>5</v>
      </c>
      <c r="D469" s="167">
        <v>3</v>
      </c>
      <c r="E469" s="166" t="s">
        <v>173</v>
      </c>
      <c r="F469" s="165">
        <v>0</v>
      </c>
      <c r="G469" s="107">
        <v>273.39999999999998</v>
      </c>
      <c r="H469" s="107">
        <v>273.39999999999998</v>
      </c>
      <c r="I469" s="104">
        <f t="shared" si="7"/>
        <v>100</v>
      </c>
    </row>
    <row r="470" spans="1:9" ht="22.5">
      <c r="A470" s="169" t="s">
        <v>12</v>
      </c>
      <c r="B470" s="168">
        <v>878</v>
      </c>
      <c r="C470" s="167">
        <v>5</v>
      </c>
      <c r="D470" s="167">
        <v>3</v>
      </c>
      <c r="E470" s="166" t="s">
        <v>173</v>
      </c>
      <c r="F470" s="165" t="s">
        <v>10</v>
      </c>
      <c r="G470" s="107">
        <v>273.39999999999998</v>
      </c>
      <c r="H470" s="107">
        <v>273.39999999999998</v>
      </c>
      <c r="I470" s="104">
        <f t="shared" si="7"/>
        <v>100</v>
      </c>
    </row>
    <row r="471" spans="1:9">
      <c r="A471" s="169" t="s">
        <v>172</v>
      </c>
      <c r="B471" s="168">
        <v>878</v>
      </c>
      <c r="C471" s="167">
        <v>5</v>
      </c>
      <c r="D471" s="167">
        <v>3</v>
      </c>
      <c r="E471" s="166" t="s">
        <v>171</v>
      </c>
      <c r="F471" s="165">
        <v>0</v>
      </c>
      <c r="G471" s="107">
        <v>1883.6</v>
      </c>
      <c r="H471" s="107">
        <v>1883.6</v>
      </c>
      <c r="I471" s="104">
        <f t="shared" si="7"/>
        <v>100</v>
      </c>
    </row>
    <row r="472" spans="1:9" ht="33.75">
      <c r="A472" s="169" t="s">
        <v>586</v>
      </c>
      <c r="B472" s="168">
        <v>878</v>
      </c>
      <c r="C472" s="167">
        <v>5</v>
      </c>
      <c r="D472" s="167">
        <v>3</v>
      </c>
      <c r="E472" s="166" t="s">
        <v>171</v>
      </c>
      <c r="F472" s="165" t="s">
        <v>587</v>
      </c>
      <c r="G472" s="107">
        <v>1883.6</v>
      </c>
      <c r="H472" s="107">
        <v>1883.6</v>
      </c>
      <c r="I472" s="104">
        <f t="shared" si="7"/>
        <v>100</v>
      </c>
    </row>
    <row r="473" spans="1:9">
      <c r="A473" s="169" t="s">
        <v>170</v>
      </c>
      <c r="B473" s="168">
        <v>878</v>
      </c>
      <c r="C473" s="167">
        <v>5</v>
      </c>
      <c r="D473" s="167">
        <v>3</v>
      </c>
      <c r="E473" s="166" t="s">
        <v>169</v>
      </c>
      <c r="F473" s="165">
        <v>0</v>
      </c>
      <c r="G473" s="107">
        <v>11319.1</v>
      </c>
      <c r="H473" s="107">
        <v>11319</v>
      </c>
      <c r="I473" s="104">
        <f t="shared" si="7"/>
        <v>99.999116537533894</v>
      </c>
    </row>
    <row r="474" spans="1:9" ht="33.75">
      <c r="A474" s="169" t="s">
        <v>586</v>
      </c>
      <c r="B474" s="168">
        <v>878</v>
      </c>
      <c r="C474" s="167">
        <v>5</v>
      </c>
      <c r="D474" s="167">
        <v>3</v>
      </c>
      <c r="E474" s="166" t="s">
        <v>169</v>
      </c>
      <c r="F474" s="165" t="s">
        <v>587</v>
      </c>
      <c r="G474" s="107">
        <v>11319.1</v>
      </c>
      <c r="H474" s="107">
        <v>11319</v>
      </c>
      <c r="I474" s="104">
        <f t="shared" si="7"/>
        <v>99.999116537533894</v>
      </c>
    </row>
    <row r="475" spans="1:9">
      <c r="A475" s="169" t="s">
        <v>601</v>
      </c>
      <c r="B475" s="168">
        <v>878</v>
      </c>
      <c r="C475" s="167">
        <v>5</v>
      </c>
      <c r="D475" s="167">
        <v>3</v>
      </c>
      <c r="E475" s="166" t="s">
        <v>168</v>
      </c>
      <c r="F475" s="165">
        <v>0</v>
      </c>
      <c r="G475" s="107">
        <v>5149.1000000000004</v>
      </c>
      <c r="H475" s="107">
        <v>5149.1000000000004</v>
      </c>
      <c r="I475" s="104">
        <f t="shared" si="7"/>
        <v>100</v>
      </c>
    </row>
    <row r="476" spans="1:9" ht="33.75">
      <c r="A476" s="169" t="s">
        <v>586</v>
      </c>
      <c r="B476" s="168">
        <v>878</v>
      </c>
      <c r="C476" s="167">
        <v>5</v>
      </c>
      <c r="D476" s="167">
        <v>3</v>
      </c>
      <c r="E476" s="166" t="s">
        <v>168</v>
      </c>
      <c r="F476" s="165" t="s">
        <v>587</v>
      </c>
      <c r="G476" s="107">
        <v>5149.1000000000004</v>
      </c>
      <c r="H476" s="107">
        <v>5149.1000000000004</v>
      </c>
      <c r="I476" s="104">
        <f t="shared" si="7"/>
        <v>100</v>
      </c>
    </row>
    <row r="477" spans="1:9">
      <c r="A477" s="169" t="s">
        <v>167</v>
      </c>
      <c r="B477" s="168">
        <v>878</v>
      </c>
      <c r="C477" s="167">
        <v>5</v>
      </c>
      <c r="D477" s="167">
        <v>3</v>
      </c>
      <c r="E477" s="166" t="s">
        <v>166</v>
      </c>
      <c r="F477" s="165">
        <v>0</v>
      </c>
      <c r="G477" s="107">
        <v>12048.2</v>
      </c>
      <c r="H477" s="107">
        <v>12048.2</v>
      </c>
      <c r="I477" s="104">
        <f t="shared" si="7"/>
        <v>100</v>
      </c>
    </row>
    <row r="478" spans="1:9" ht="33.75">
      <c r="A478" s="169" t="s">
        <v>586</v>
      </c>
      <c r="B478" s="168">
        <v>878</v>
      </c>
      <c r="C478" s="167">
        <v>5</v>
      </c>
      <c r="D478" s="167">
        <v>3</v>
      </c>
      <c r="E478" s="166" t="s">
        <v>166</v>
      </c>
      <c r="F478" s="165" t="s">
        <v>587</v>
      </c>
      <c r="G478" s="107">
        <v>12048.2</v>
      </c>
      <c r="H478" s="107">
        <v>12048.2</v>
      </c>
      <c r="I478" s="104">
        <f t="shared" si="7"/>
        <v>100</v>
      </c>
    </row>
    <row r="479" spans="1:9">
      <c r="A479" s="169" t="s">
        <v>165</v>
      </c>
      <c r="B479" s="168">
        <v>878</v>
      </c>
      <c r="C479" s="167">
        <v>5</v>
      </c>
      <c r="D479" s="167">
        <v>3</v>
      </c>
      <c r="E479" s="166" t="s">
        <v>164</v>
      </c>
      <c r="F479" s="165">
        <v>0</v>
      </c>
      <c r="G479" s="107">
        <v>148.5</v>
      </c>
      <c r="H479" s="107">
        <v>148.5</v>
      </c>
      <c r="I479" s="104">
        <f t="shared" si="7"/>
        <v>100</v>
      </c>
    </row>
    <row r="480" spans="1:9" ht="33.75">
      <c r="A480" s="169" t="s">
        <v>163</v>
      </c>
      <c r="B480" s="168">
        <v>878</v>
      </c>
      <c r="C480" s="167">
        <v>5</v>
      </c>
      <c r="D480" s="167">
        <v>3</v>
      </c>
      <c r="E480" s="166" t="s">
        <v>162</v>
      </c>
      <c r="F480" s="165">
        <v>0</v>
      </c>
      <c r="G480" s="107">
        <v>98.5</v>
      </c>
      <c r="H480" s="107">
        <v>98.5</v>
      </c>
      <c r="I480" s="104">
        <f t="shared" si="7"/>
        <v>100</v>
      </c>
    </row>
    <row r="481" spans="1:9" ht="22.5">
      <c r="A481" s="169" t="s">
        <v>12</v>
      </c>
      <c r="B481" s="168">
        <v>878</v>
      </c>
      <c r="C481" s="167">
        <v>5</v>
      </c>
      <c r="D481" s="167">
        <v>3</v>
      </c>
      <c r="E481" s="166" t="s">
        <v>162</v>
      </c>
      <c r="F481" s="165" t="s">
        <v>10</v>
      </c>
      <c r="G481" s="107">
        <v>98.5</v>
      </c>
      <c r="H481" s="107">
        <v>98.5</v>
      </c>
      <c r="I481" s="104">
        <f t="shared" si="7"/>
        <v>100</v>
      </c>
    </row>
    <row r="482" spans="1:9">
      <c r="A482" s="169" t="s">
        <v>202</v>
      </c>
      <c r="B482" s="168">
        <v>878</v>
      </c>
      <c r="C482" s="167">
        <v>5</v>
      </c>
      <c r="D482" s="167">
        <v>3</v>
      </c>
      <c r="E482" s="166" t="s">
        <v>201</v>
      </c>
      <c r="F482" s="165">
        <v>0</v>
      </c>
      <c r="G482" s="107">
        <v>50</v>
      </c>
      <c r="H482" s="107">
        <v>50</v>
      </c>
      <c r="I482" s="104">
        <f t="shared" si="7"/>
        <v>100</v>
      </c>
    </row>
    <row r="483" spans="1:9" ht="22.5">
      <c r="A483" s="169" t="s">
        <v>12</v>
      </c>
      <c r="B483" s="168">
        <v>878</v>
      </c>
      <c r="C483" s="167">
        <v>5</v>
      </c>
      <c r="D483" s="167">
        <v>3</v>
      </c>
      <c r="E483" s="166" t="s">
        <v>201</v>
      </c>
      <c r="F483" s="165" t="s">
        <v>10</v>
      </c>
      <c r="G483" s="107">
        <v>50</v>
      </c>
      <c r="H483" s="107">
        <v>50</v>
      </c>
      <c r="I483" s="104">
        <f t="shared" si="7"/>
        <v>100</v>
      </c>
    </row>
    <row r="484" spans="1:9">
      <c r="A484" s="169" t="s">
        <v>602</v>
      </c>
      <c r="B484" s="168">
        <v>878</v>
      </c>
      <c r="C484" s="167">
        <v>5</v>
      </c>
      <c r="D484" s="167">
        <v>3</v>
      </c>
      <c r="E484" s="166" t="s">
        <v>603</v>
      </c>
      <c r="F484" s="165">
        <v>0</v>
      </c>
      <c r="G484" s="107">
        <v>54261.1</v>
      </c>
      <c r="H484" s="107">
        <v>54248.4</v>
      </c>
      <c r="I484" s="104">
        <f t="shared" si="7"/>
        <v>99.976594650679772</v>
      </c>
    </row>
    <row r="485" spans="1:9">
      <c r="A485" s="169" t="s">
        <v>604</v>
      </c>
      <c r="B485" s="168">
        <v>878</v>
      </c>
      <c r="C485" s="167">
        <v>5</v>
      </c>
      <c r="D485" s="167">
        <v>3</v>
      </c>
      <c r="E485" s="166" t="s">
        <v>605</v>
      </c>
      <c r="F485" s="165">
        <v>0</v>
      </c>
      <c r="G485" s="107">
        <v>23.6</v>
      </c>
      <c r="H485" s="107">
        <v>23.6</v>
      </c>
      <c r="I485" s="104">
        <f t="shared" si="7"/>
        <v>100</v>
      </c>
    </row>
    <row r="486" spans="1:9" ht="22.5">
      <c r="A486" s="169" t="s">
        <v>12</v>
      </c>
      <c r="B486" s="168">
        <v>878</v>
      </c>
      <c r="C486" s="167">
        <v>5</v>
      </c>
      <c r="D486" s="167">
        <v>3</v>
      </c>
      <c r="E486" s="166" t="s">
        <v>605</v>
      </c>
      <c r="F486" s="165" t="s">
        <v>10</v>
      </c>
      <c r="G486" s="107">
        <v>23.6</v>
      </c>
      <c r="H486" s="107">
        <v>23.6</v>
      </c>
      <c r="I486" s="104">
        <f t="shared" si="7"/>
        <v>100</v>
      </c>
    </row>
    <row r="487" spans="1:9" ht="22.5">
      <c r="A487" s="169" t="s">
        <v>644</v>
      </c>
      <c r="B487" s="168">
        <v>878</v>
      </c>
      <c r="C487" s="167">
        <v>5</v>
      </c>
      <c r="D487" s="167">
        <v>3</v>
      </c>
      <c r="E487" s="166" t="s">
        <v>645</v>
      </c>
      <c r="F487" s="165">
        <v>0</v>
      </c>
      <c r="G487" s="107">
        <v>25521.7</v>
      </c>
      <c r="H487" s="107">
        <v>25521.7</v>
      </c>
      <c r="I487" s="104">
        <f t="shared" si="7"/>
        <v>100</v>
      </c>
    </row>
    <row r="488" spans="1:9" ht="56.25">
      <c r="A488" s="169" t="s">
        <v>593</v>
      </c>
      <c r="B488" s="168">
        <v>878</v>
      </c>
      <c r="C488" s="167">
        <v>5</v>
      </c>
      <c r="D488" s="167">
        <v>3</v>
      </c>
      <c r="E488" s="166" t="s">
        <v>645</v>
      </c>
      <c r="F488" s="165" t="s">
        <v>594</v>
      </c>
      <c r="G488" s="107">
        <v>25521.7</v>
      </c>
      <c r="H488" s="107">
        <v>25521.7</v>
      </c>
      <c r="I488" s="104">
        <f t="shared" si="7"/>
        <v>100</v>
      </c>
    </row>
    <row r="489" spans="1:9" ht="22.5">
      <c r="A489" s="169" t="s">
        <v>646</v>
      </c>
      <c r="B489" s="168">
        <v>878</v>
      </c>
      <c r="C489" s="167">
        <v>5</v>
      </c>
      <c r="D489" s="167">
        <v>3</v>
      </c>
      <c r="E489" s="166" t="s">
        <v>647</v>
      </c>
      <c r="F489" s="165">
        <v>0</v>
      </c>
      <c r="G489" s="107">
        <v>1420.8</v>
      </c>
      <c r="H489" s="107">
        <v>1420.9</v>
      </c>
      <c r="I489" s="104">
        <f t="shared" si="7"/>
        <v>100.0070382882883</v>
      </c>
    </row>
    <row r="490" spans="1:9" ht="22.5">
      <c r="A490" s="169" t="s">
        <v>12</v>
      </c>
      <c r="B490" s="168">
        <v>878</v>
      </c>
      <c r="C490" s="167">
        <v>5</v>
      </c>
      <c r="D490" s="167">
        <v>3</v>
      </c>
      <c r="E490" s="166" t="s">
        <v>647</v>
      </c>
      <c r="F490" s="165" t="s">
        <v>10</v>
      </c>
      <c r="G490" s="107">
        <v>134</v>
      </c>
      <c r="H490" s="107">
        <v>134</v>
      </c>
      <c r="I490" s="104">
        <f t="shared" si="7"/>
        <v>100</v>
      </c>
    </row>
    <row r="491" spans="1:9" ht="56.25">
      <c r="A491" s="169" t="s">
        <v>593</v>
      </c>
      <c r="B491" s="168">
        <v>878</v>
      </c>
      <c r="C491" s="167">
        <v>5</v>
      </c>
      <c r="D491" s="167">
        <v>3</v>
      </c>
      <c r="E491" s="166" t="s">
        <v>647</v>
      </c>
      <c r="F491" s="165" t="s">
        <v>594</v>
      </c>
      <c r="G491" s="107">
        <v>1286.8</v>
      </c>
      <c r="H491" s="107">
        <v>1286.9000000000001</v>
      </c>
      <c r="I491" s="104">
        <f t="shared" si="7"/>
        <v>100.0077712154181</v>
      </c>
    </row>
    <row r="492" spans="1:9" ht="22.5">
      <c r="A492" s="169" t="s">
        <v>648</v>
      </c>
      <c r="B492" s="168">
        <v>878</v>
      </c>
      <c r="C492" s="167">
        <v>5</v>
      </c>
      <c r="D492" s="167">
        <v>3</v>
      </c>
      <c r="E492" s="166" t="s">
        <v>649</v>
      </c>
      <c r="F492" s="165">
        <v>0</v>
      </c>
      <c r="G492" s="107">
        <v>1348.3</v>
      </c>
      <c r="H492" s="107">
        <v>1348.3</v>
      </c>
      <c r="I492" s="104">
        <f t="shared" si="7"/>
        <v>100</v>
      </c>
    </row>
    <row r="493" spans="1:9" ht="56.25">
      <c r="A493" s="169" t="s">
        <v>593</v>
      </c>
      <c r="B493" s="168">
        <v>878</v>
      </c>
      <c r="C493" s="167">
        <v>5</v>
      </c>
      <c r="D493" s="167">
        <v>3</v>
      </c>
      <c r="E493" s="166" t="s">
        <v>649</v>
      </c>
      <c r="F493" s="165" t="s">
        <v>594</v>
      </c>
      <c r="G493" s="107">
        <v>1348.3</v>
      </c>
      <c r="H493" s="107">
        <v>1348.3</v>
      </c>
      <c r="I493" s="104">
        <f t="shared" si="7"/>
        <v>100</v>
      </c>
    </row>
    <row r="494" spans="1:9">
      <c r="A494" s="169" t="s">
        <v>606</v>
      </c>
      <c r="B494" s="168">
        <v>878</v>
      </c>
      <c r="C494" s="167">
        <v>5</v>
      </c>
      <c r="D494" s="167">
        <v>3</v>
      </c>
      <c r="E494" s="166" t="s">
        <v>607</v>
      </c>
      <c r="F494" s="165">
        <v>0</v>
      </c>
      <c r="G494" s="107">
        <v>118</v>
      </c>
      <c r="H494" s="107">
        <v>118</v>
      </c>
      <c r="I494" s="104">
        <f t="shared" si="7"/>
        <v>100</v>
      </c>
    </row>
    <row r="495" spans="1:9" ht="22.5">
      <c r="A495" s="169" t="s">
        <v>12</v>
      </c>
      <c r="B495" s="168">
        <v>878</v>
      </c>
      <c r="C495" s="167">
        <v>5</v>
      </c>
      <c r="D495" s="167">
        <v>3</v>
      </c>
      <c r="E495" s="166" t="s">
        <v>607</v>
      </c>
      <c r="F495" s="165" t="s">
        <v>10</v>
      </c>
      <c r="G495" s="107">
        <v>118</v>
      </c>
      <c r="H495" s="107">
        <v>118</v>
      </c>
      <c r="I495" s="104">
        <f t="shared" si="7"/>
        <v>100</v>
      </c>
    </row>
    <row r="496" spans="1:9" ht="22.5">
      <c r="A496" s="169" t="s">
        <v>644</v>
      </c>
      <c r="B496" s="168">
        <v>878</v>
      </c>
      <c r="C496" s="167">
        <v>5</v>
      </c>
      <c r="D496" s="167">
        <v>3</v>
      </c>
      <c r="E496" s="166" t="s">
        <v>650</v>
      </c>
      <c r="F496" s="165">
        <v>0</v>
      </c>
      <c r="G496" s="107">
        <v>20369</v>
      </c>
      <c r="H496" s="107">
        <v>20369</v>
      </c>
      <c r="I496" s="104">
        <f t="shared" si="7"/>
        <v>100</v>
      </c>
    </row>
    <row r="497" spans="1:9" ht="22.5">
      <c r="A497" s="169" t="s">
        <v>12</v>
      </c>
      <c r="B497" s="168">
        <v>878</v>
      </c>
      <c r="C497" s="167">
        <v>5</v>
      </c>
      <c r="D497" s="167">
        <v>3</v>
      </c>
      <c r="E497" s="166" t="s">
        <v>650</v>
      </c>
      <c r="F497" s="165" t="s">
        <v>10</v>
      </c>
      <c r="G497" s="107">
        <v>12187.4</v>
      </c>
      <c r="H497" s="107">
        <v>12187.4</v>
      </c>
      <c r="I497" s="104">
        <f t="shared" si="7"/>
        <v>100</v>
      </c>
    </row>
    <row r="498" spans="1:9" ht="22.5">
      <c r="A498" s="169" t="s">
        <v>485</v>
      </c>
      <c r="B498" s="168">
        <v>878</v>
      </c>
      <c r="C498" s="167">
        <v>5</v>
      </c>
      <c r="D498" s="167">
        <v>3</v>
      </c>
      <c r="E498" s="166" t="s">
        <v>650</v>
      </c>
      <c r="F498" s="165" t="s">
        <v>486</v>
      </c>
      <c r="G498" s="107">
        <v>8181.6</v>
      </c>
      <c r="H498" s="107">
        <v>8181.6</v>
      </c>
      <c r="I498" s="104">
        <f t="shared" si="7"/>
        <v>100</v>
      </c>
    </row>
    <row r="499" spans="1:9" ht="22.5">
      <c r="A499" s="169" t="s">
        <v>646</v>
      </c>
      <c r="B499" s="168">
        <v>878</v>
      </c>
      <c r="C499" s="167">
        <v>5</v>
      </c>
      <c r="D499" s="167">
        <v>3</v>
      </c>
      <c r="E499" s="166" t="s">
        <v>652</v>
      </c>
      <c r="F499" s="165">
        <v>0</v>
      </c>
      <c r="G499" s="107">
        <v>1113.4000000000001</v>
      </c>
      <c r="H499" s="107">
        <v>1100.5999999999999</v>
      </c>
      <c r="I499" s="104">
        <f t="shared" si="7"/>
        <v>98.850368241422643</v>
      </c>
    </row>
    <row r="500" spans="1:9" ht="22.5">
      <c r="A500" s="169" t="s">
        <v>12</v>
      </c>
      <c r="B500" s="168">
        <v>878</v>
      </c>
      <c r="C500" s="167">
        <v>5</v>
      </c>
      <c r="D500" s="167">
        <v>3</v>
      </c>
      <c r="E500" s="166" t="s">
        <v>652</v>
      </c>
      <c r="F500" s="165" t="s">
        <v>10</v>
      </c>
      <c r="G500" s="107">
        <v>703.3</v>
      </c>
      <c r="H500" s="107">
        <v>690.6</v>
      </c>
      <c r="I500" s="104">
        <f t="shared" si="7"/>
        <v>98.19422721455993</v>
      </c>
    </row>
    <row r="501" spans="1:9" ht="22.5">
      <c r="A501" s="169" t="s">
        <v>485</v>
      </c>
      <c r="B501" s="168">
        <v>878</v>
      </c>
      <c r="C501" s="167">
        <v>5</v>
      </c>
      <c r="D501" s="167">
        <v>3</v>
      </c>
      <c r="E501" s="166" t="s">
        <v>652</v>
      </c>
      <c r="F501" s="165" t="s">
        <v>486</v>
      </c>
      <c r="G501" s="107">
        <v>410.1</v>
      </c>
      <c r="H501" s="107">
        <v>410</v>
      </c>
      <c r="I501" s="104">
        <f t="shared" si="7"/>
        <v>99.975615703486952</v>
      </c>
    </row>
    <row r="502" spans="1:9" ht="22.5">
      <c r="A502" s="169" t="s">
        <v>648</v>
      </c>
      <c r="B502" s="168">
        <v>878</v>
      </c>
      <c r="C502" s="167">
        <v>5</v>
      </c>
      <c r="D502" s="167">
        <v>3</v>
      </c>
      <c r="E502" s="166" t="s">
        <v>653</v>
      </c>
      <c r="F502" s="165">
        <v>0</v>
      </c>
      <c r="G502" s="107">
        <v>1067</v>
      </c>
      <c r="H502" s="107">
        <v>1067</v>
      </c>
      <c r="I502" s="104">
        <f t="shared" si="7"/>
        <v>100</v>
      </c>
    </row>
    <row r="503" spans="1:9" ht="22.5">
      <c r="A503" s="169" t="s">
        <v>12</v>
      </c>
      <c r="B503" s="168">
        <v>878</v>
      </c>
      <c r="C503" s="167">
        <v>5</v>
      </c>
      <c r="D503" s="167">
        <v>3</v>
      </c>
      <c r="E503" s="166" t="s">
        <v>653</v>
      </c>
      <c r="F503" s="165" t="s">
        <v>10</v>
      </c>
      <c r="G503" s="107">
        <v>638.5</v>
      </c>
      <c r="H503" s="107">
        <v>638.5</v>
      </c>
      <c r="I503" s="104">
        <f t="shared" si="7"/>
        <v>100</v>
      </c>
    </row>
    <row r="504" spans="1:9" ht="22.5">
      <c r="A504" s="169" t="s">
        <v>485</v>
      </c>
      <c r="B504" s="168">
        <v>878</v>
      </c>
      <c r="C504" s="167">
        <v>5</v>
      </c>
      <c r="D504" s="167">
        <v>3</v>
      </c>
      <c r="E504" s="166" t="s">
        <v>653</v>
      </c>
      <c r="F504" s="165" t="s">
        <v>486</v>
      </c>
      <c r="G504" s="107">
        <v>428.5</v>
      </c>
      <c r="H504" s="107">
        <v>428.5</v>
      </c>
      <c r="I504" s="104">
        <f t="shared" si="7"/>
        <v>100</v>
      </c>
    </row>
    <row r="505" spans="1:9" ht="22.5">
      <c r="A505" s="169" t="s">
        <v>651</v>
      </c>
      <c r="B505" s="168">
        <v>878</v>
      </c>
      <c r="C505" s="167">
        <v>5</v>
      </c>
      <c r="D505" s="167">
        <v>3</v>
      </c>
      <c r="E505" s="166" t="s">
        <v>654</v>
      </c>
      <c r="F505" s="165">
        <v>0</v>
      </c>
      <c r="G505" s="107">
        <v>3279.3</v>
      </c>
      <c r="H505" s="107">
        <v>3279.3</v>
      </c>
      <c r="I505" s="104">
        <f t="shared" si="7"/>
        <v>100</v>
      </c>
    </row>
    <row r="506" spans="1:9" ht="22.5">
      <c r="A506" s="169" t="s">
        <v>12</v>
      </c>
      <c r="B506" s="168">
        <v>878</v>
      </c>
      <c r="C506" s="167">
        <v>5</v>
      </c>
      <c r="D506" s="167">
        <v>3</v>
      </c>
      <c r="E506" s="166" t="s">
        <v>654</v>
      </c>
      <c r="F506" s="165" t="s">
        <v>10</v>
      </c>
      <c r="G506" s="107">
        <v>3279.3</v>
      </c>
      <c r="H506" s="107">
        <v>3279.3</v>
      </c>
      <c r="I506" s="104">
        <f t="shared" si="7"/>
        <v>100</v>
      </c>
    </row>
    <row r="507" spans="1:9">
      <c r="A507" s="169" t="s">
        <v>157</v>
      </c>
      <c r="B507" s="168">
        <v>878</v>
      </c>
      <c r="C507" s="167">
        <v>5</v>
      </c>
      <c r="D507" s="167">
        <v>5</v>
      </c>
      <c r="E507" s="166">
        <v>0</v>
      </c>
      <c r="F507" s="165">
        <v>0</v>
      </c>
      <c r="G507" s="107">
        <v>10831.2</v>
      </c>
      <c r="H507" s="107">
        <v>9977.7000000000007</v>
      </c>
      <c r="I507" s="104">
        <f t="shared" si="7"/>
        <v>92.119986705074226</v>
      </c>
    </row>
    <row r="508" spans="1:9" ht="22.5">
      <c r="A508" s="169" t="s">
        <v>469</v>
      </c>
      <c r="B508" s="168">
        <v>878</v>
      </c>
      <c r="C508" s="167">
        <v>5</v>
      </c>
      <c r="D508" s="167">
        <v>5</v>
      </c>
      <c r="E508" s="166" t="s">
        <v>28</v>
      </c>
      <c r="F508" s="165">
        <v>0</v>
      </c>
      <c r="G508" s="107">
        <v>10831.2</v>
      </c>
      <c r="H508" s="107">
        <v>9977.7000000000007</v>
      </c>
      <c r="I508" s="104">
        <f t="shared" si="7"/>
        <v>92.119986705074226</v>
      </c>
    </row>
    <row r="509" spans="1:9" ht="22.5">
      <c r="A509" s="169" t="s">
        <v>89</v>
      </c>
      <c r="B509" s="168">
        <v>878</v>
      </c>
      <c r="C509" s="167">
        <v>5</v>
      </c>
      <c r="D509" s="167">
        <v>5</v>
      </c>
      <c r="E509" s="166" t="s">
        <v>28</v>
      </c>
      <c r="F509" s="165" t="s">
        <v>88</v>
      </c>
      <c r="G509" s="107">
        <v>1362.2</v>
      </c>
      <c r="H509" s="107">
        <v>1362.1</v>
      </c>
      <c r="I509" s="104">
        <f t="shared" si="7"/>
        <v>99.992658934077213</v>
      </c>
    </row>
    <row r="510" spans="1:9" ht="22.5">
      <c r="A510" s="169" t="s">
        <v>573</v>
      </c>
      <c r="B510" s="168">
        <v>878</v>
      </c>
      <c r="C510" s="167">
        <v>5</v>
      </c>
      <c r="D510" s="167">
        <v>5</v>
      </c>
      <c r="E510" s="166" t="s">
        <v>28</v>
      </c>
      <c r="F510" s="165" t="s">
        <v>574</v>
      </c>
      <c r="G510" s="107">
        <v>95.6</v>
      </c>
      <c r="H510" s="107">
        <v>44.6</v>
      </c>
      <c r="I510" s="104">
        <f t="shared" si="7"/>
        <v>46.652719665271967</v>
      </c>
    </row>
    <row r="511" spans="1:9">
      <c r="A511" s="169" t="s">
        <v>568</v>
      </c>
      <c r="B511" s="168">
        <v>878</v>
      </c>
      <c r="C511" s="167">
        <v>5</v>
      </c>
      <c r="D511" s="167">
        <v>5</v>
      </c>
      <c r="E511" s="166" t="s">
        <v>28</v>
      </c>
      <c r="F511" s="165" t="s">
        <v>569</v>
      </c>
      <c r="G511" s="107">
        <v>5169.3999999999996</v>
      </c>
      <c r="H511" s="107">
        <v>5135.8</v>
      </c>
      <c r="I511" s="104">
        <f t="shared" si="7"/>
        <v>99.350021279065288</v>
      </c>
    </row>
    <row r="512" spans="1:9" ht="22.5">
      <c r="A512" s="169" t="s">
        <v>27</v>
      </c>
      <c r="B512" s="168">
        <v>878</v>
      </c>
      <c r="C512" s="167">
        <v>5</v>
      </c>
      <c r="D512" s="167">
        <v>5</v>
      </c>
      <c r="E512" s="166" t="s">
        <v>28</v>
      </c>
      <c r="F512" s="165" t="s">
        <v>26</v>
      </c>
      <c r="G512" s="107">
        <v>7.9</v>
      </c>
      <c r="H512" s="107">
        <v>7.9</v>
      </c>
      <c r="I512" s="104">
        <f t="shared" si="7"/>
        <v>100</v>
      </c>
    </row>
    <row r="513" spans="1:9" ht="22.5">
      <c r="A513" s="169" t="s">
        <v>570</v>
      </c>
      <c r="B513" s="168">
        <v>878</v>
      </c>
      <c r="C513" s="167">
        <v>5</v>
      </c>
      <c r="D513" s="167">
        <v>5</v>
      </c>
      <c r="E513" s="166" t="s">
        <v>28</v>
      </c>
      <c r="F513" s="165" t="s">
        <v>571</v>
      </c>
      <c r="G513" s="107">
        <v>3918.8</v>
      </c>
      <c r="H513" s="107">
        <v>3150.1</v>
      </c>
      <c r="I513" s="104">
        <f t="shared" si="7"/>
        <v>80.384301316729605</v>
      </c>
    </row>
    <row r="514" spans="1:9">
      <c r="A514" s="169" t="s">
        <v>33</v>
      </c>
      <c r="B514" s="168">
        <v>878</v>
      </c>
      <c r="C514" s="167">
        <v>5</v>
      </c>
      <c r="D514" s="167">
        <v>5</v>
      </c>
      <c r="E514" s="166" t="s">
        <v>28</v>
      </c>
      <c r="F514" s="165" t="s">
        <v>32</v>
      </c>
      <c r="G514" s="107">
        <v>8.6</v>
      </c>
      <c r="H514" s="107">
        <v>8.6</v>
      </c>
      <c r="I514" s="104">
        <f t="shared" si="7"/>
        <v>100</v>
      </c>
    </row>
    <row r="515" spans="1:9" ht="22.5">
      <c r="A515" s="169" t="s">
        <v>12</v>
      </c>
      <c r="B515" s="168">
        <v>878</v>
      </c>
      <c r="C515" s="167">
        <v>5</v>
      </c>
      <c r="D515" s="167">
        <v>5</v>
      </c>
      <c r="E515" s="166" t="s">
        <v>28</v>
      </c>
      <c r="F515" s="165" t="s">
        <v>10</v>
      </c>
      <c r="G515" s="107">
        <v>111.5</v>
      </c>
      <c r="H515" s="107">
        <v>111.5</v>
      </c>
      <c r="I515" s="104">
        <f t="shared" si="7"/>
        <v>100</v>
      </c>
    </row>
    <row r="516" spans="1:9">
      <c r="A516" s="169" t="s">
        <v>21</v>
      </c>
      <c r="B516" s="168">
        <v>878</v>
      </c>
      <c r="C516" s="167">
        <v>5</v>
      </c>
      <c r="D516" s="167">
        <v>5</v>
      </c>
      <c r="E516" s="166" t="s">
        <v>28</v>
      </c>
      <c r="F516" s="165" t="s">
        <v>20</v>
      </c>
      <c r="G516" s="107">
        <v>3</v>
      </c>
      <c r="H516" s="107">
        <v>3</v>
      </c>
      <c r="I516" s="104">
        <f t="shared" si="7"/>
        <v>100</v>
      </c>
    </row>
    <row r="517" spans="1:9">
      <c r="A517" s="169" t="s">
        <v>87</v>
      </c>
      <c r="B517" s="168">
        <v>878</v>
      </c>
      <c r="C517" s="167">
        <v>5</v>
      </c>
      <c r="D517" s="167">
        <v>5</v>
      </c>
      <c r="E517" s="166" t="s">
        <v>28</v>
      </c>
      <c r="F517" s="165" t="s">
        <v>86</v>
      </c>
      <c r="G517" s="107">
        <v>154.19999999999999</v>
      </c>
      <c r="H517" s="107">
        <v>154.1</v>
      </c>
      <c r="I517" s="104">
        <f t="shared" si="7"/>
        <v>99.935149156939048</v>
      </c>
    </row>
    <row r="518" spans="1:9">
      <c r="A518" s="169" t="s">
        <v>484</v>
      </c>
      <c r="B518" s="168">
        <v>888</v>
      </c>
      <c r="C518" s="167">
        <v>0</v>
      </c>
      <c r="D518" s="167">
        <v>0</v>
      </c>
      <c r="E518" s="166">
        <v>0</v>
      </c>
      <c r="F518" s="165">
        <v>0</v>
      </c>
      <c r="G518" s="107">
        <v>46134.9</v>
      </c>
      <c r="H518" s="107">
        <v>43768.7</v>
      </c>
      <c r="I518" s="104">
        <f t="shared" si="7"/>
        <v>94.871127931349136</v>
      </c>
    </row>
    <row r="519" spans="1:9">
      <c r="A519" s="169" t="s">
        <v>567</v>
      </c>
      <c r="B519" s="168">
        <v>888</v>
      </c>
      <c r="C519" s="167">
        <v>1</v>
      </c>
      <c r="D519" s="167">
        <v>0</v>
      </c>
      <c r="E519" s="166">
        <v>0</v>
      </c>
      <c r="F519" s="165">
        <v>0</v>
      </c>
      <c r="G519" s="107">
        <v>11209.5</v>
      </c>
      <c r="H519" s="107">
        <v>10466.6</v>
      </c>
      <c r="I519" s="104">
        <f t="shared" si="7"/>
        <v>93.372585753155818</v>
      </c>
    </row>
    <row r="520" spans="1:9">
      <c r="A520" s="169" t="s">
        <v>277</v>
      </c>
      <c r="B520" s="168">
        <v>888</v>
      </c>
      <c r="C520" s="167">
        <v>1</v>
      </c>
      <c r="D520" s="167">
        <v>13</v>
      </c>
      <c r="E520" s="166">
        <v>0</v>
      </c>
      <c r="F520" s="165">
        <v>0</v>
      </c>
      <c r="G520" s="107">
        <v>11209.5</v>
      </c>
      <c r="H520" s="107">
        <v>10466.6</v>
      </c>
      <c r="I520" s="104">
        <f t="shared" si="7"/>
        <v>93.372585753155818</v>
      </c>
    </row>
    <row r="521" spans="1:9" ht="22.5">
      <c r="A521" s="169" t="s">
        <v>469</v>
      </c>
      <c r="B521" s="168">
        <v>888</v>
      </c>
      <c r="C521" s="167">
        <v>1</v>
      </c>
      <c r="D521" s="167">
        <v>13</v>
      </c>
      <c r="E521" s="166" t="s">
        <v>28</v>
      </c>
      <c r="F521" s="165">
        <v>0</v>
      </c>
      <c r="G521" s="107">
        <v>10054</v>
      </c>
      <c r="H521" s="107">
        <v>9311.1</v>
      </c>
      <c r="I521" s="104">
        <f t="shared" si="7"/>
        <v>92.610901133877064</v>
      </c>
    </row>
    <row r="522" spans="1:9" ht="22.5">
      <c r="A522" s="169" t="s">
        <v>89</v>
      </c>
      <c r="B522" s="168">
        <v>888</v>
      </c>
      <c r="C522" s="167">
        <v>1</v>
      </c>
      <c r="D522" s="167">
        <v>13</v>
      </c>
      <c r="E522" s="166" t="s">
        <v>28</v>
      </c>
      <c r="F522" s="165" t="s">
        <v>88</v>
      </c>
      <c r="G522" s="107">
        <v>97.2</v>
      </c>
      <c r="H522" s="107">
        <v>97.2</v>
      </c>
      <c r="I522" s="104">
        <f t="shared" si="7"/>
        <v>100</v>
      </c>
    </row>
    <row r="523" spans="1:9" ht="22.5">
      <c r="A523" s="169" t="s">
        <v>573</v>
      </c>
      <c r="B523" s="168">
        <v>888</v>
      </c>
      <c r="C523" s="167">
        <v>1</v>
      </c>
      <c r="D523" s="167">
        <v>13</v>
      </c>
      <c r="E523" s="166" t="s">
        <v>28</v>
      </c>
      <c r="F523" s="165" t="s">
        <v>574</v>
      </c>
      <c r="G523" s="107">
        <v>2.2999999999999998</v>
      </c>
      <c r="H523" s="107">
        <v>2.2999999999999998</v>
      </c>
      <c r="I523" s="104">
        <f t="shared" si="7"/>
        <v>100</v>
      </c>
    </row>
    <row r="524" spans="1:9">
      <c r="A524" s="169" t="s">
        <v>568</v>
      </c>
      <c r="B524" s="168">
        <v>888</v>
      </c>
      <c r="C524" s="167">
        <v>1</v>
      </c>
      <c r="D524" s="167">
        <v>13</v>
      </c>
      <c r="E524" s="166" t="s">
        <v>28</v>
      </c>
      <c r="F524" s="165" t="s">
        <v>569</v>
      </c>
      <c r="G524" s="107">
        <v>6057.7</v>
      </c>
      <c r="H524" s="107">
        <v>6057.7</v>
      </c>
      <c r="I524" s="104">
        <f t="shared" ref="I524:I587" si="8">H524/G524*100</f>
        <v>100</v>
      </c>
    </row>
    <row r="525" spans="1:9" ht="22.5">
      <c r="A525" s="169" t="s">
        <v>570</v>
      </c>
      <c r="B525" s="168">
        <v>888</v>
      </c>
      <c r="C525" s="167">
        <v>1</v>
      </c>
      <c r="D525" s="167">
        <v>13</v>
      </c>
      <c r="E525" s="166" t="s">
        <v>28</v>
      </c>
      <c r="F525" s="165" t="s">
        <v>571</v>
      </c>
      <c r="G525" s="107">
        <v>3506</v>
      </c>
      <c r="H525" s="107">
        <v>2763.1</v>
      </c>
      <c r="I525" s="104">
        <f t="shared" si="8"/>
        <v>78.810610382201943</v>
      </c>
    </row>
    <row r="526" spans="1:9">
      <c r="A526" s="169" t="s">
        <v>33</v>
      </c>
      <c r="B526" s="168">
        <v>888</v>
      </c>
      <c r="C526" s="167">
        <v>1</v>
      </c>
      <c r="D526" s="167">
        <v>13</v>
      </c>
      <c r="E526" s="166" t="s">
        <v>28</v>
      </c>
      <c r="F526" s="165" t="s">
        <v>32</v>
      </c>
      <c r="G526" s="107">
        <v>6.4</v>
      </c>
      <c r="H526" s="107">
        <v>6.4</v>
      </c>
      <c r="I526" s="104">
        <f t="shared" si="8"/>
        <v>100</v>
      </c>
    </row>
    <row r="527" spans="1:9" ht="22.5">
      <c r="A527" s="169" t="s">
        <v>12</v>
      </c>
      <c r="B527" s="168">
        <v>888</v>
      </c>
      <c r="C527" s="167">
        <v>1</v>
      </c>
      <c r="D527" s="167">
        <v>13</v>
      </c>
      <c r="E527" s="166" t="s">
        <v>28</v>
      </c>
      <c r="F527" s="165" t="s">
        <v>10</v>
      </c>
      <c r="G527" s="107">
        <v>262.7</v>
      </c>
      <c r="H527" s="107">
        <v>262.7</v>
      </c>
      <c r="I527" s="104">
        <f t="shared" si="8"/>
        <v>100</v>
      </c>
    </row>
    <row r="528" spans="1:9">
      <c r="A528" s="169" t="s">
        <v>31</v>
      </c>
      <c r="B528" s="168">
        <v>888</v>
      </c>
      <c r="C528" s="167">
        <v>1</v>
      </c>
      <c r="D528" s="167">
        <v>13</v>
      </c>
      <c r="E528" s="166" t="s">
        <v>28</v>
      </c>
      <c r="F528" s="165" t="s">
        <v>30</v>
      </c>
      <c r="G528" s="107">
        <v>1.5</v>
      </c>
      <c r="H528" s="107">
        <v>1.5</v>
      </c>
      <c r="I528" s="104">
        <f t="shared" si="8"/>
        <v>100</v>
      </c>
    </row>
    <row r="529" spans="1:9">
      <c r="A529" s="169" t="s">
        <v>21</v>
      </c>
      <c r="B529" s="168">
        <v>888</v>
      </c>
      <c r="C529" s="167">
        <v>1</v>
      </c>
      <c r="D529" s="167">
        <v>13</v>
      </c>
      <c r="E529" s="166" t="s">
        <v>28</v>
      </c>
      <c r="F529" s="165" t="s">
        <v>20</v>
      </c>
      <c r="G529" s="107">
        <v>2</v>
      </c>
      <c r="H529" s="107">
        <v>2</v>
      </c>
      <c r="I529" s="104">
        <f t="shared" si="8"/>
        <v>100</v>
      </c>
    </row>
    <row r="530" spans="1:9">
      <c r="A530" s="169" t="s">
        <v>87</v>
      </c>
      <c r="B530" s="168">
        <v>888</v>
      </c>
      <c r="C530" s="167">
        <v>1</v>
      </c>
      <c r="D530" s="167">
        <v>13</v>
      </c>
      <c r="E530" s="166" t="s">
        <v>28</v>
      </c>
      <c r="F530" s="165" t="s">
        <v>86</v>
      </c>
      <c r="G530" s="107">
        <v>118.2</v>
      </c>
      <c r="H530" s="107">
        <v>118.2</v>
      </c>
      <c r="I530" s="104">
        <f t="shared" si="8"/>
        <v>100</v>
      </c>
    </row>
    <row r="531" spans="1:9">
      <c r="A531" s="169" t="s">
        <v>276</v>
      </c>
      <c r="B531" s="168">
        <v>888</v>
      </c>
      <c r="C531" s="167">
        <v>1</v>
      </c>
      <c r="D531" s="167">
        <v>13</v>
      </c>
      <c r="E531" s="166" t="s">
        <v>275</v>
      </c>
      <c r="F531" s="165">
        <v>0</v>
      </c>
      <c r="G531" s="107">
        <v>1155.5</v>
      </c>
      <c r="H531" s="107">
        <v>1155.5</v>
      </c>
      <c r="I531" s="104">
        <f t="shared" si="8"/>
        <v>100</v>
      </c>
    </row>
    <row r="532" spans="1:9" ht="56.25">
      <c r="A532" s="169" t="s">
        <v>23</v>
      </c>
      <c r="B532" s="168">
        <v>888</v>
      </c>
      <c r="C532" s="167">
        <v>1</v>
      </c>
      <c r="D532" s="167">
        <v>13</v>
      </c>
      <c r="E532" s="166" t="s">
        <v>275</v>
      </c>
      <c r="F532" s="165" t="s">
        <v>22</v>
      </c>
      <c r="G532" s="107">
        <v>1155.5</v>
      </c>
      <c r="H532" s="107">
        <v>1155.5</v>
      </c>
      <c r="I532" s="104">
        <f t="shared" si="8"/>
        <v>100</v>
      </c>
    </row>
    <row r="533" spans="1:9">
      <c r="A533" s="169" t="s">
        <v>588</v>
      </c>
      <c r="B533" s="168">
        <v>888</v>
      </c>
      <c r="C533" s="167">
        <v>4</v>
      </c>
      <c r="D533" s="167">
        <v>0</v>
      </c>
      <c r="E533" s="166">
        <v>0</v>
      </c>
      <c r="F533" s="165">
        <v>0</v>
      </c>
      <c r="G533" s="107">
        <v>5694</v>
      </c>
      <c r="H533" s="107">
        <v>5688.9</v>
      </c>
      <c r="I533" s="104">
        <f t="shared" si="8"/>
        <v>99.910432033719701</v>
      </c>
    </row>
    <row r="534" spans="1:9">
      <c r="A534" s="169" t="s">
        <v>244</v>
      </c>
      <c r="B534" s="168">
        <v>888</v>
      </c>
      <c r="C534" s="167">
        <v>4</v>
      </c>
      <c r="D534" s="167">
        <v>12</v>
      </c>
      <c r="E534" s="166">
        <v>0</v>
      </c>
      <c r="F534" s="165">
        <v>0</v>
      </c>
      <c r="G534" s="107">
        <v>5694</v>
      </c>
      <c r="H534" s="107">
        <v>5688.9</v>
      </c>
      <c r="I534" s="104">
        <f t="shared" si="8"/>
        <v>99.910432033719701</v>
      </c>
    </row>
    <row r="535" spans="1:9" ht="22.5">
      <c r="A535" s="169" t="s">
        <v>233</v>
      </c>
      <c r="B535" s="168">
        <v>888</v>
      </c>
      <c r="C535" s="167">
        <v>4</v>
      </c>
      <c r="D535" s="167">
        <v>12</v>
      </c>
      <c r="E535" s="166" t="s">
        <v>232</v>
      </c>
      <c r="F535" s="165">
        <v>0</v>
      </c>
      <c r="G535" s="107">
        <v>5151</v>
      </c>
      <c r="H535" s="107">
        <v>5145.8999999999996</v>
      </c>
      <c r="I535" s="104">
        <f t="shared" si="8"/>
        <v>99.900990099009888</v>
      </c>
    </row>
    <row r="536" spans="1:9" ht="22.5">
      <c r="A536" s="169" t="s">
        <v>223</v>
      </c>
      <c r="B536" s="168">
        <v>888</v>
      </c>
      <c r="C536" s="167">
        <v>4</v>
      </c>
      <c r="D536" s="167">
        <v>12</v>
      </c>
      <c r="E536" s="166" t="s">
        <v>222</v>
      </c>
      <c r="F536" s="165">
        <v>0</v>
      </c>
      <c r="G536" s="107">
        <v>5151</v>
      </c>
      <c r="H536" s="107">
        <v>5145.8999999999996</v>
      </c>
      <c r="I536" s="104">
        <f t="shared" si="8"/>
        <v>99.900990099009888</v>
      </c>
    </row>
    <row r="537" spans="1:9" ht="22.5">
      <c r="A537" s="169" t="s">
        <v>595</v>
      </c>
      <c r="B537" s="168">
        <v>888</v>
      </c>
      <c r="C537" s="167">
        <v>4</v>
      </c>
      <c r="D537" s="167">
        <v>12</v>
      </c>
      <c r="E537" s="166" t="s">
        <v>596</v>
      </c>
      <c r="F537" s="165">
        <v>0</v>
      </c>
      <c r="G537" s="107">
        <v>659.8</v>
      </c>
      <c r="H537" s="107">
        <v>654.70000000000005</v>
      </c>
      <c r="I537" s="104">
        <f t="shared" si="8"/>
        <v>99.227038496514112</v>
      </c>
    </row>
    <row r="538" spans="1:9" ht="22.5">
      <c r="A538" s="169" t="s">
        <v>12</v>
      </c>
      <c r="B538" s="168">
        <v>888</v>
      </c>
      <c r="C538" s="167">
        <v>4</v>
      </c>
      <c r="D538" s="167">
        <v>12</v>
      </c>
      <c r="E538" s="166" t="s">
        <v>596</v>
      </c>
      <c r="F538" s="165" t="s">
        <v>10</v>
      </c>
      <c r="G538" s="107">
        <v>659.8</v>
      </c>
      <c r="H538" s="107">
        <v>654.70000000000005</v>
      </c>
      <c r="I538" s="104">
        <f t="shared" si="8"/>
        <v>99.227038496514112</v>
      </c>
    </row>
    <row r="539" spans="1:9" ht="22.5">
      <c r="A539" s="169" t="s">
        <v>217</v>
      </c>
      <c r="B539" s="168">
        <v>888</v>
      </c>
      <c r="C539" s="167">
        <v>4</v>
      </c>
      <c r="D539" s="167">
        <v>12</v>
      </c>
      <c r="E539" s="166" t="s">
        <v>216</v>
      </c>
      <c r="F539" s="165">
        <v>0</v>
      </c>
      <c r="G539" s="107">
        <v>4363.5</v>
      </c>
      <c r="H539" s="107">
        <v>4363.5</v>
      </c>
      <c r="I539" s="104">
        <f t="shared" si="8"/>
        <v>100</v>
      </c>
    </row>
    <row r="540" spans="1:9" ht="33.75">
      <c r="A540" s="169" t="s">
        <v>9</v>
      </c>
      <c r="B540" s="168">
        <v>888</v>
      </c>
      <c r="C540" s="167">
        <v>4</v>
      </c>
      <c r="D540" s="167">
        <v>12</v>
      </c>
      <c r="E540" s="166" t="s">
        <v>216</v>
      </c>
      <c r="F540" s="165" t="s">
        <v>8</v>
      </c>
      <c r="G540" s="107">
        <v>4363.5</v>
      </c>
      <c r="H540" s="107">
        <v>4363.5</v>
      </c>
      <c r="I540" s="104">
        <f t="shared" si="8"/>
        <v>100</v>
      </c>
    </row>
    <row r="541" spans="1:9" ht="33.75">
      <c r="A541" s="169" t="s">
        <v>665</v>
      </c>
      <c r="B541" s="168">
        <v>888</v>
      </c>
      <c r="C541" s="167">
        <v>4</v>
      </c>
      <c r="D541" s="167">
        <v>12</v>
      </c>
      <c r="E541" s="166" t="s">
        <v>666</v>
      </c>
      <c r="F541" s="165">
        <v>0</v>
      </c>
      <c r="G541" s="107">
        <v>127.7</v>
      </c>
      <c r="H541" s="107">
        <v>127.7</v>
      </c>
      <c r="I541" s="104">
        <f t="shared" si="8"/>
        <v>100</v>
      </c>
    </row>
    <row r="542" spans="1:9" ht="22.5">
      <c r="A542" s="169" t="s">
        <v>12</v>
      </c>
      <c r="B542" s="168">
        <v>888</v>
      </c>
      <c r="C542" s="167">
        <v>4</v>
      </c>
      <c r="D542" s="167">
        <v>12</v>
      </c>
      <c r="E542" s="166" t="s">
        <v>666</v>
      </c>
      <c r="F542" s="165" t="s">
        <v>10</v>
      </c>
      <c r="G542" s="107">
        <v>112.3</v>
      </c>
      <c r="H542" s="107">
        <v>112.3</v>
      </c>
      <c r="I542" s="104">
        <f t="shared" si="8"/>
        <v>100</v>
      </c>
    </row>
    <row r="543" spans="1:9" ht="56.25">
      <c r="A543" s="169" t="s">
        <v>23</v>
      </c>
      <c r="B543" s="168">
        <v>888</v>
      </c>
      <c r="C543" s="167">
        <v>4</v>
      </c>
      <c r="D543" s="167">
        <v>12</v>
      </c>
      <c r="E543" s="166" t="s">
        <v>666</v>
      </c>
      <c r="F543" s="165" t="s">
        <v>22</v>
      </c>
      <c r="G543" s="107">
        <v>15.4</v>
      </c>
      <c r="H543" s="107">
        <v>15.4</v>
      </c>
      <c r="I543" s="104">
        <f t="shared" si="8"/>
        <v>100</v>
      </c>
    </row>
    <row r="544" spans="1:9" ht="22.5">
      <c r="A544" s="169" t="s">
        <v>84</v>
      </c>
      <c r="B544" s="168">
        <v>888</v>
      </c>
      <c r="C544" s="167">
        <v>4</v>
      </c>
      <c r="D544" s="167">
        <v>12</v>
      </c>
      <c r="E544" s="166" t="s">
        <v>83</v>
      </c>
      <c r="F544" s="165">
        <v>0</v>
      </c>
      <c r="G544" s="107">
        <v>283</v>
      </c>
      <c r="H544" s="107">
        <v>283</v>
      </c>
      <c r="I544" s="104">
        <f t="shared" si="8"/>
        <v>100</v>
      </c>
    </row>
    <row r="545" spans="1:9">
      <c r="A545" s="169" t="s">
        <v>165</v>
      </c>
      <c r="B545" s="168">
        <v>888</v>
      </c>
      <c r="C545" s="167">
        <v>4</v>
      </c>
      <c r="D545" s="167">
        <v>12</v>
      </c>
      <c r="E545" s="166" t="s">
        <v>164</v>
      </c>
      <c r="F545" s="165">
        <v>0</v>
      </c>
      <c r="G545" s="107">
        <v>283</v>
      </c>
      <c r="H545" s="107">
        <v>283</v>
      </c>
      <c r="I545" s="104">
        <f t="shared" si="8"/>
        <v>100</v>
      </c>
    </row>
    <row r="546" spans="1:9" ht="33.75">
      <c r="A546" s="169" t="s">
        <v>163</v>
      </c>
      <c r="B546" s="168">
        <v>888</v>
      </c>
      <c r="C546" s="167">
        <v>4</v>
      </c>
      <c r="D546" s="167">
        <v>12</v>
      </c>
      <c r="E546" s="166" t="s">
        <v>162</v>
      </c>
      <c r="F546" s="165">
        <v>0</v>
      </c>
      <c r="G546" s="107">
        <v>283</v>
      </c>
      <c r="H546" s="107">
        <v>283</v>
      </c>
      <c r="I546" s="104">
        <f t="shared" si="8"/>
        <v>100</v>
      </c>
    </row>
    <row r="547" spans="1:9" ht="22.5">
      <c r="A547" s="169" t="s">
        <v>12</v>
      </c>
      <c r="B547" s="168">
        <v>888</v>
      </c>
      <c r="C547" s="167">
        <v>4</v>
      </c>
      <c r="D547" s="167">
        <v>12</v>
      </c>
      <c r="E547" s="166" t="s">
        <v>162</v>
      </c>
      <c r="F547" s="165" t="s">
        <v>10</v>
      </c>
      <c r="G547" s="107">
        <v>283</v>
      </c>
      <c r="H547" s="107">
        <v>283</v>
      </c>
      <c r="I547" s="104">
        <f t="shared" si="8"/>
        <v>100</v>
      </c>
    </row>
    <row r="548" spans="1:9">
      <c r="A548" s="169" t="s">
        <v>209</v>
      </c>
      <c r="B548" s="168">
        <v>888</v>
      </c>
      <c r="C548" s="167">
        <v>4</v>
      </c>
      <c r="D548" s="167">
        <v>12</v>
      </c>
      <c r="E548" s="166" t="s">
        <v>208</v>
      </c>
      <c r="F548" s="165">
        <v>0</v>
      </c>
      <c r="G548" s="107">
        <v>260</v>
      </c>
      <c r="H548" s="107">
        <v>260</v>
      </c>
      <c r="I548" s="104">
        <f t="shared" si="8"/>
        <v>100</v>
      </c>
    </row>
    <row r="549" spans="1:9" ht="22.5">
      <c r="A549" s="169" t="s">
        <v>12</v>
      </c>
      <c r="B549" s="168">
        <v>888</v>
      </c>
      <c r="C549" s="167">
        <v>4</v>
      </c>
      <c r="D549" s="167">
        <v>12</v>
      </c>
      <c r="E549" s="166" t="s">
        <v>208</v>
      </c>
      <c r="F549" s="165" t="s">
        <v>10</v>
      </c>
      <c r="G549" s="107">
        <v>260</v>
      </c>
      <c r="H549" s="107">
        <v>260</v>
      </c>
      <c r="I549" s="104">
        <f t="shared" si="8"/>
        <v>100</v>
      </c>
    </row>
    <row r="550" spans="1:9">
      <c r="A550" s="169" t="s">
        <v>597</v>
      </c>
      <c r="B550" s="168">
        <v>888</v>
      </c>
      <c r="C550" s="167">
        <v>5</v>
      </c>
      <c r="D550" s="167">
        <v>0</v>
      </c>
      <c r="E550" s="166">
        <v>0</v>
      </c>
      <c r="F550" s="165">
        <v>0</v>
      </c>
      <c r="G550" s="107">
        <v>1658.7</v>
      </c>
      <c r="H550" s="107">
        <v>1658.7</v>
      </c>
      <c r="I550" s="104">
        <f t="shared" si="8"/>
        <v>100</v>
      </c>
    </row>
    <row r="551" spans="1:9">
      <c r="A551" s="169" t="s">
        <v>207</v>
      </c>
      <c r="B551" s="168">
        <v>888</v>
      </c>
      <c r="C551" s="167">
        <v>5</v>
      </c>
      <c r="D551" s="167">
        <v>1</v>
      </c>
      <c r="E551" s="166">
        <v>0</v>
      </c>
      <c r="F551" s="165">
        <v>0</v>
      </c>
      <c r="G551" s="107">
        <v>231.2</v>
      </c>
      <c r="H551" s="107">
        <v>231.2</v>
      </c>
      <c r="I551" s="104">
        <f t="shared" si="8"/>
        <v>100</v>
      </c>
    </row>
    <row r="552" spans="1:9" ht="22.5">
      <c r="A552" s="169" t="s">
        <v>84</v>
      </c>
      <c r="B552" s="168">
        <v>888</v>
      </c>
      <c r="C552" s="167">
        <v>5</v>
      </c>
      <c r="D552" s="167">
        <v>1</v>
      </c>
      <c r="E552" s="166" t="s">
        <v>83</v>
      </c>
      <c r="F552" s="165">
        <v>0</v>
      </c>
      <c r="G552" s="107">
        <v>231.2</v>
      </c>
      <c r="H552" s="107">
        <v>231.2</v>
      </c>
      <c r="I552" s="104">
        <f t="shared" si="8"/>
        <v>100</v>
      </c>
    </row>
    <row r="553" spans="1:9">
      <c r="A553" s="169" t="s">
        <v>165</v>
      </c>
      <c r="B553" s="168">
        <v>888</v>
      </c>
      <c r="C553" s="167">
        <v>5</v>
      </c>
      <c r="D553" s="167">
        <v>1</v>
      </c>
      <c r="E553" s="166" t="s">
        <v>164</v>
      </c>
      <c r="F553" s="165">
        <v>0</v>
      </c>
      <c r="G553" s="107">
        <v>231.2</v>
      </c>
      <c r="H553" s="107">
        <v>231.2</v>
      </c>
      <c r="I553" s="104">
        <f t="shared" si="8"/>
        <v>100</v>
      </c>
    </row>
    <row r="554" spans="1:9">
      <c r="A554" s="169" t="s">
        <v>204</v>
      </c>
      <c r="B554" s="168">
        <v>888</v>
      </c>
      <c r="C554" s="167">
        <v>5</v>
      </c>
      <c r="D554" s="167">
        <v>1</v>
      </c>
      <c r="E554" s="166" t="s">
        <v>203</v>
      </c>
      <c r="F554" s="165">
        <v>0</v>
      </c>
      <c r="G554" s="107">
        <v>231.2</v>
      </c>
      <c r="H554" s="107">
        <v>231.2</v>
      </c>
      <c r="I554" s="104">
        <f t="shared" si="8"/>
        <v>100</v>
      </c>
    </row>
    <row r="555" spans="1:9" ht="22.5">
      <c r="A555" s="169" t="s">
        <v>12</v>
      </c>
      <c r="B555" s="168">
        <v>888</v>
      </c>
      <c r="C555" s="167">
        <v>5</v>
      </c>
      <c r="D555" s="167">
        <v>1</v>
      </c>
      <c r="E555" s="166" t="s">
        <v>203</v>
      </c>
      <c r="F555" s="165" t="s">
        <v>10</v>
      </c>
      <c r="G555" s="107">
        <v>231.2</v>
      </c>
      <c r="H555" s="107">
        <v>231.2</v>
      </c>
      <c r="I555" s="104">
        <f t="shared" si="8"/>
        <v>100</v>
      </c>
    </row>
    <row r="556" spans="1:9">
      <c r="A556" s="169" t="s">
        <v>197</v>
      </c>
      <c r="B556" s="168">
        <v>888</v>
      </c>
      <c r="C556" s="167">
        <v>5</v>
      </c>
      <c r="D556" s="167">
        <v>2</v>
      </c>
      <c r="E556" s="166">
        <v>0</v>
      </c>
      <c r="F556" s="165">
        <v>0</v>
      </c>
      <c r="G556" s="107">
        <v>1363.9</v>
      </c>
      <c r="H556" s="107">
        <v>1363.9</v>
      </c>
      <c r="I556" s="104">
        <f t="shared" si="8"/>
        <v>100</v>
      </c>
    </row>
    <row r="557" spans="1:9" ht="22.5">
      <c r="A557" s="169" t="s">
        <v>84</v>
      </c>
      <c r="B557" s="168">
        <v>888</v>
      </c>
      <c r="C557" s="167">
        <v>5</v>
      </c>
      <c r="D557" s="167">
        <v>2</v>
      </c>
      <c r="E557" s="166" t="s">
        <v>83</v>
      </c>
      <c r="F557" s="165">
        <v>0</v>
      </c>
      <c r="G557" s="107">
        <v>1363.9</v>
      </c>
      <c r="H557" s="107">
        <v>1363.9</v>
      </c>
      <c r="I557" s="104">
        <f t="shared" si="8"/>
        <v>100</v>
      </c>
    </row>
    <row r="558" spans="1:9" ht="22.5">
      <c r="A558" s="169" t="s">
        <v>600</v>
      </c>
      <c r="B558" s="168">
        <v>888</v>
      </c>
      <c r="C558" s="167">
        <v>5</v>
      </c>
      <c r="D558" s="167">
        <v>2</v>
      </c>
      <c r="E558" s="166" t="s">
        <v>196</v>
      </c>
      <c r="F558" s="165">
        <v>0</v>
      </c>
      <c r="G558" s="107">
        <v>1363.9</v>
      </c>
      <c r="H558" s="107">
        <v>1363.9</v>
      </c>
      <c r="I558" s="104">
        <f t="shared" si="8"/>
        <v>100</v>
      </c>
    </row>
    <row r="559" spans="1:9" ht="22.5">
      <c r="A559" s="169" t="s">
        <v>191</v>
      </c>
      <c r="B559" s="168">
        <v>888</v>
      </c>
      <c r="C559" s="167">
        <v>5</v>
      </c>
      <c r="D559" s="167">
        <v>2</v>
      </c>
      <c r="E559" s="166" t="s">
        <v>190</v>
      </c>
      <c r="F559" s="165">
        <v>0</v>
      </c>
      <c r="G559" s="107">
        <v>1363.9</v>
      </c>
      <c r="H559" s="107">
        <v>1363.9</v>
      </c>
      <c r="I559" s="104">
        <f t="shared" si="8"/>
        <v>100</v>
      </c>
    </row>
    <row r="560" spans="1:9" ht="22.5">
      <c r="A560" s="169" t="s">
        <v>12</v>
      </c>
      <c r="B560" s="168">
        <v>888</v>
      </c>
      <c r="C560" s="167">
        <v>5</v>
      </c>
      <c r="D560" s="167">
        <v>2</v>
      </c>
      <c r="E560" s="166" t="s">
        <v>190</v>
      </c>
      <c r="F560" s="165" t="s">
        <v>10</v>
      </c>
      <c r="G560" s="107">
        <v>1363.9</v>
      </c>
      <c r="H560" s="107">
        <v>1363.9</v>
      </c>
      <c r="I560" s="104">
        <f t="shared" si="8"/>
        <v>100</v>
      </c>
    </row>
    <row r="561" spans="1:9">
      <c r="A561" s="169" t="s">
        <v>185</v>
      </c>
      <c r="B561" s="168">
        <v>888</v>
      </c>
      <c r="C561" s="167">
        <v>5</v>
      </c>
      <c r="D561" s="167">
        <v>3</v>
      </c>
      <c r="E561" s="166">
        <v>0</v>
      </c>
      <c r="F561" s="165">
        <v>0</v>
      </c>
      <c r="G561" s="107">
        <v>63.6</v>
      </c>
      <c r="H561" s="107">
        <v>63.6</v>
      </c>
      <c r="I561" s="104">
        <f t="shared" si="8"/>
        <v>100</v>
      </c>
    </row>
    <row r="562" spans="1:9" ht="22.5">
      <c r="A562" s="169" t="s">
        <v>84</v>
      </c>
      <c r="B562" s="168">
        <v>888</v>
      </c>
      <c r="C562" s="167">
        <v>5</v>
      </c>
      <c r="D562" s="167">
        <v>3</v>
      </c>
      <c r="E562" s="166" t="s">
        <v>83</v>
      </c>
      <c r="F562" s="165">
        <v>0</v>
      </c>
      <c r="G562" s="107">
        <v>63.6</v>
      </c>
      <c r="H562" s="107">
        <v>63.6</v>
      </c>
      <c r="I562" s="104">
        <f t="shared" si="8"/>
        <v>100</v>
      </c>
    </row>
    <row r="563" spans="1:9">
      <c r="A563" s="169" t="s">
        <v>184</v>
      </c>
      <c r="B563" s="168">
        <v>888</v>
      </c>
      <c r="C563" s="167">
        <v>5</v>
      </c>
      <c r="D563" s="167">
        <v>3</v>
      </c>
      <c r="E563" s="166" t="s">
        <v>183</v>
      </c>
      <c r="F563" s="165">
        <v>0</v>
      </c>
      <c r="G563" s="107">
        <v>63.6</v>
      </c>
      <c r="H563" s="107">
        <v>63.6</v>
      </c>
      <c r="I563" s="104">
        <f t="shared" si="8"/>
        <v>100</v>
      </c>
    </row>
    <row r="564" spans="1:9">
      <c r="A564" s="169" t="s">
        <v>669</v>
      </c>
      <c r="B564" s="168">
        <v>888</v>
      </c>
      <c r="C564" s="167">
        <v>5</v>
      </c>
      <c r="D564" s="167">
        <v>3</v>
      </c>
      <c r="E564" s="166" t="s">
        <v>670</v>
      </c>
      <c r="F564" s="165">
        <v>0</v>
      </c>
      <c r="G564" s="107">
        <v>41.6</v>
      </c>
      <c r="H564" s="107">
        <v>41.6</v>
      </c>
      <c r="I564" s="104">
        <f t="shared" si="8"/>
        <v>100</v>
      </c>
    </row>
    <row r="565" spans="1:9" ht="22.5">
      <c r="A565" s="169" t="s">
        <v>12</v>
      </c>
      <c r="B565" s="168">
        <v>888</v>
      </c>
      <c r="C565" s="167">
        <v>5</v>
      </c>
      <c r="D565" s="167">
        <v>3</v>
      </c>
      <c r="E565" s="166" t="s">
        <v>670</v>
      </c>
      <c r="F565" s="165" t="s">
        <v>10</v>
      </c>
      <c r="G565" s="107">
        <v>41.6</v>
      </c>
      <c r="H565" s="107">
        <v>41.6</v>
      </c>
      <c r="I565" s="104">
        <f t="shared" si="8"/>
        <v>100</v>
      </c>
    </row>
    <row r="566" spans="1:9">
      <c r="A566" s="169" t="s">
        <v>167</v>
      </c>
      <c r="B566" s="168">
        <v>888</v>
      </c>
      <c r="C566" s="167">
        <v>5</v>
      </c>
      <c r="D566" s="167">
        <v>3</v>
      </c>
      <c r="E566" s="166" t="s">
        <v>166</v>
      </c>
      <c r="F566" s="165">
        <v>0</v>
      </c>
      <c r="G566" s="107">
        <v>22</v>
      </c>
      <c r="H566" s="107">
        <v>22</v>
      </c>
      <c r="I566" s="104">
        <f t="shared" si="8"/>
        <v>100</v>
      </c>
    </row>
    <row r="567" spans="1:9" ht="22.5">
      <c r="A567" s="169" t="s">
        <v>12</v>
      </c>
      <c r="B567" s="168">
        <v>888</v>
      </c>
      <c r="C567" s="167">
        <v>5</v>
      </c>
      <c r="D567" s="167">
        <v>3</v>
      </c>
      <c r="E567" s="166" t="s">
        <v>166</v>
      </c>
      <c r="F567" s="165" t="s">
        <v>10</v>
      </c>
      <c r="G567" s="107">
        <v>22</v>
      </c>
      <c r="H567" s="107">
        <v>22</v>
      </c>
      <c r="I567" s="104">
        <f t="shared" si="8"/>
        <v>100</v>
      </c>
    </row>
    <row r="568" spans="1:9">
      <c r="A568" s="169" t="s">
        <v>608</v>
      </c>
      <c r="B568" s="168">
        <v>888</v>
      </c>
      <c r="C568" s="167">
        <v>7</v>
      </c>
      <c r="D568" s="167">
        <v>0</v>
      </c>
      <c r="E568" s="166">
        <v>0</v>
      </c>
      <c r="F568" s="165">
        <v>0</v>
      </c>
      <c r="G568" s="107">
        <v>27572.7</v>
      </c>
      <c r="H568" s="107">
        <v>25954.5</v>
      </c>
      <c r="I568" s="104">
        <f t="shared" si="8"/>
        <v>94.131151465036069</v>
      </c>
    </row>
    <row r="569" spans="1:9">
      <c r="A569" s="169" t="s">
        <v>156</v>
      </c>
      <c r="B569" s="168">
        <v>888</v>
      </c>
      <c r="C569" s="167">
        <v>7</v>
      </c>
      <c r="D569" s="167">
        <v>1</v>
      </c>
      <c r="E569" s="166">
        <v>0</v>
      </c>
      <c r="F569" s="165">
        <v>0</v>
      </c>
      <c r="G569" s="107">
        <v>11689.6</v>
      </c>
      <c r="H569" s="107">
        <v>11024.8</v>
      </c>
      <c r="I569" s="104">
        <f t="shared" si="8"/>
        <v>94.312893512181759</v>
      </c>
    </row>
    <row r="570" spans="1:9">
      <c r="A570" s="169" t="s">
        <v>153</v>
      </c>
      <c r="B570" s="168">
        <v>888</v>
      </c>
      <c r="C570" s="167">
        <v>7</v>
      </c>
      <c r="D570" s="167">
        <v>1</v>
      </c>
      <c r="E570" s="166" t="s">
        <v>152</v>
      </c>
      <c r="F570" s="165">
        <v>0</v>
      </c>
      <c r="G570" s="107">
        <v>9037.9</v>
      </c>
      <c r="H570" s="107">
        <v>8373.1</v>
      </c>
      <c r="I570" s="104">
        <f t="shared" si="8"/>
        <v>92.64430896557829</v>
      </c>
    </row>
    <row r="571" spans="1:9">
      <c r="A571" s="169" t="s">
        <v>151</v>
      </c>
      <c r="B571" s="168">
        <v>888</v>
      </c>
      <c r="C571" s="167">
        <v>7</v>
      </c>
      <c r="D571" s="167">
        <v>1</v>
      </c>
      <c r="E571" s="166" t="s">
        <v>150</v>
      </c>
      <c r="F571" s="165">
        <v>0</v>
      </c>
      <c r="G571" s="107">
        <v>9037.9</v>
      </c>
      <c r="H571" s="107">
        <v>8373.1</v>
      </c>
      <c r="I571" s="104">
        <f t="shared" si="8"/>
        <v>92.64430896557829</v>
      </c>
    </row>
    <row r="572" spans="1:9">
      <c r="A572" s="169" t="s">
        <v>149</v>
      </c>
      <c r="B572" s="168">
        <v>888</v>
      </c>
      <c r="C572" s="167">
        <v>7</v>
      </c>
      <c r="D572" s="167">
        <v>1</v>
      </c>
      <c r="E572" s="166" t="s">
        <v>148</v>
      </c>
      <c r="F572" s="165">
        <v>0</v>
      </c>
      <c r="G572" s="107">
        <v>2354.4</v>
      </c>
      <c r="H572" s="107">
        <v>1689.6</v>
      </c>
      <c r="I572" s="104">
        <f t="shared" si="8"/>
        <v>71.763506625891935</v>
      </c>
    </row>
    <row r="573" spans="1:9" ht="22.5">
      <c r="A573" s="169" t="s">
        <v>194</v>
      </c>
      <c r="B573" s="168">
        <v>888</v>
      </c>
      <c r="C573" s="167">
        <v>7</v>
      </c>
      <c r="D573" s="167">
        <v>1</v>
      </c>
      <c r="E573" s="166" t="s">
        <v>148</v>
      </c>
      <c r="F573" s="165" t="s">
        <v>192</v>
      </c>
      <c r="G573" s="107">
        <v>303.2</v>
      </c>
      <c r="H573" s="107">
        <v>303.2</v>
      </c>
      <c r="I573" s="104">
        <f t="shared" si="8"/>
        <v>100</v>
      </c>
    </row>
    <row r="574" spans="1:9" ht="22.5">
      <c r="A574" s="169" t="s">
        <v>12</v>
      </c>
      <c r="B574" s="168">
        <v>888</v>
      </c>
      <c r="C574" s="167">
        <v>7</v>
      </c>
      <c r="D574" s="167">
        <v>1</v>
      </c>
      <c r="E574" s="166" t="s">
        <v>148</v>
      </c>
      <c r="F574" s="165" t="s">
        <v>10</v>
      </c>
      <c r="G574" s="107">
        <v>1011.6</v>
      </c>
      <c r="H574" s="107">
        <v>346.8</v>
      </c>
      <c r="I574" s="104">
        <f t="shared" si="8"/>
        <v>34.282325029655993</v>
      </c>
    </row>
    <row r="575" spans="1:9" ht="22.5">
      <c r="A575" s="169" t="s">
        <v>485</v>
      </c>
      <c r="B575" s="168">
        <v>888</v>
      </c>
      <c r="C575" s="167">
        <v>7</v>
      </c>
      <c r="D575" s="167">
        <v>1</v>
      </c>
      <c r="E575" s="166" t="s">
        <v>148</v>
      </c>
      <c r="F575" s="165" t="s">
        <v>486</v>
      </c>
      <c r="G575" s="107">
        <v>1039.5999999999999</v>
      </c>
      <c r="H575" s="107">
        <v>1039.5999999999999</v>
      </c>
      <c r="I575" s="104">
        <f t="shared" si="8"/>
        <v>100</v>
      </c>
    </row>
    <row r="576" spans="1:9">
      <c r="A576" s="169" t="s">
        <v>147</v>
      </c>
      <c r="B576" s="168">
        <v>888</v>
      </c>
      <c r="C576" s="167">
        <v>7</v>
      </c>
      <c r="D576" s="167">
        <v>1</v>
      </c>
      <c r="E576" s="166" t="s">
        <v>146</v>
      </c>
      <c r="F576" s="165">
        <v>0</v>
      </c>
      <c r="G576" s="107">
        <v>6683.5</v>
      </c>
      <c r="H576" s="107">
        <v>6683.5</v>
      </c>
      <c r="I576" s="104">
        <f t="shared" si="8"/>
        <v>100</v>
      </c>
    </row>
    <row r="577" spans="1:9" ht="22.5">
      <c r="A577" s="169" t="s">
        <v>12</v>
      </c>
      <c r="B577" s="168">
        <v>888</v>
      </c>
      <c r="C577" s="167">
        <v>7</v>
      </c>
      <c r="D577" s="167">
        <v>1</v>
      </c>
      <c r="E577" s="166" t="s">
        <v>146</v>
      </c>
      <c r="F577" s="165" t="s">
        <v>10</v>
      </c>
      <c r="G577" s="107">
        <v>6677.6</v>
      </c>
      <c r="H577" s="107">
        <v>6677.6</v>
      </c>
      <c r="I577" s="104">
        <f t="shared" si="8"/>
        <v>100</v>
      </c>
    </row>
    <row r="578" spans="1:9" ht="56.25">
      <c r="A578" s="169" t="s">
        <v>23</v>
      </c>
      <c r="B578" s="168">
        <v>888</v>
      </c>
      <c r="C578" s="167">
        <v>7</v>
      </c>
      <c r="D578" s="167">
        <v>1</v>
      </c>
      <c r="E578" s="166" t="s">
        <v>146</v>
      </c>
      <c r="F578" s="165" t="s">
        <v>22</v>
      </c>
      <c r="G578" s="107">
        <v>5.9</v>
      </c>
      <c r="H578" s="107">
        <v>5.9</v>
      </c>
      <c r="I578" s="104">
        <f t="shared" si="8"/>
        <v>100</v>
      </c>
    </row>
    <row r="579" spans="1:9" ht="22.5">
      <c r="A579" s="169" t="s">
        <v>49</v>
      </c>
      <c r="B579" s="168">
        <v>888</v>
      </c>
      <c r="C579" s="167">
        <v>7</v>
      </c>
      <c r="D579" s="167">
        <v>1</v>
      </c>
      <c r="E579" s="166" t="s">
        <v>48</v>
      </c>
      <c r="F579" s="165">
        <v>0</v>
      </c>
      <c r="G579" s="107">
        <v>2651.7</v>
      </c>
      <c r="H579" s="107">
        <v>2651.7</v>
      </c>
      <c r="I579" s="104">
        <f t="shared" si="8"/>
        <v>100</v>
      </c>
    </row>
    <row r="580" spans="1:9">
      <c r="A580" s="169" t="s">
        <v>47</v>
      </c>
      <c r="B580" s="168">
        <v>888</v>
      </c>
      <c r="C580" s="167">
        <v>7</v>
      </c>
      <c r="D580" s="167">
        <v>1</v>
      </c>
      <c r="E580" s="166" t="s">
        <v>46</v>
      </c>
      <c r="F580" s="165">
        <v>0</v>
      </c>
      <c r="G580" s="107">
        <v>2651.7</v>
      </c>
      <c r="H580" s="107">
        <v>2651.7</v>
      </c>
      <c r="I580" s="104">
        <f t="shared" si="8"/>
        <v>100</v>
      </c>
    </row>
    <row r="581" spans="1:9" ht="22.5">
      <c r="A581" s="169" t="s">
        <v>12</v>
      </c>
      <c r="B581" s="168">
        <v>888</v>
      </c>
      <c r="C581" s="167">
        <v>7</v>
      </c>
      <c r="D581" s="167">
        <v>1</v>
      </c>
      <c r="E581" s="166" t="s">
        <v>46</v>
      </c>
      <c r="F581" s="165" t="s">
        <v>10</v>
      </c>
      <c r="G581" s="107">
        <v>2072.4</v>
      </c>
      <c r="H581" s="107">
        <v>2072.4</v>
      </c>
      <c r="I581" s="104">
        <f t="shared" si="8"/>
        <v>100</v>
      </c>
    </row>
    <row r="582" spans="1:9" ht="56.25">
      <c r="A582" s="169" t="s">
        <v>23</v>
      </c>
      <c r="B582" s="168">
        <v>888</v>
      </c>
      <c r="C582" s="167">
        <v>7</v>
      </c>
      <c r="D582" s="167">
        <v>1</v>
      </c>
      <c r="E582" s="166" t="s">
        <v>46</v>
      </c>
      <c r="F582" s="165" t="s">
        <v>22</v>
      </c>
      <c r="G582" s="107">
        <v>579.29999999999995</v>
      </c>
      <c r="H582" s="107">
        <v>579.29999999999995</v>
      </c>
      <c r="I582" s="104">
        <f t="shared" si="8"/>
        <v>100</v>
      </c>
    </row>
    <row r="583" spans="1:9">
      <c r="A583" s="169" t="s">
        <v>154</v>
      </c>
      <c r="B583" s="168">
        <v>888</v>
      </c>
      <c r="C583" s="167">
        <v>7</v>
      </c>
      <c r="D583" s="167">
        <v>2</v>
      </c>
      <c r="E583" s="166">
        <v>0</v>
      </c>
      <c r="F583" s="165">
        <v>0</v>
      </c>
      <c r="G583" s="107">
        <v>15770</v>
      </c>
      <c r="H583" s="107">
        <v>14816.5</v>
      </c>
      <c r="I583" s="104">
        <f t="shared" si="8"/>
        <v>93.953709575142668</v>
      </c>
    </row>
    <row r="584" spans="1:9" ht="22.5">
      <c r="A584" s="169" t="s">
        <v>84</v>
      </c>
      <c r="B584" s="168">
        <v>888</v>
      </c>
      <c r="C584" s="167">
        <v>7</v>
      </c>
      <c r="D584" s="167">
        <v>2</v>
      </c>
      <c r="E584" s="166" t="s">
        <v>83</v>
      </c>
      <c r="F584" s="165">
        <v>0</v>
      </c>
      <c r="G584" s="107">
        <v>23.6</v>
      </c>
      <c r="H584" s="107">
        <v>0</v>
      </c>
      <c r="I584" s="104">
        <f t="shared" si="8"/>
        <v>0</v>
      </c>
    </row>
    <row r="585" spans="1:9">
      <c r="A585" s="169" t="s">
        <v>165</v>
      </c>
      <c r="B585" s="168">
        <v>888</v>
      </c>
      <c r="C585" s="167">
        <v>7</v>
      </c>
      <c r="D585" s="167">
        <v>2</v>
      </c>
      <c r="E585" s="166" t="s">
        <v>164</v>
      </c>
      <c r="F585" s="165">
        <v>0</v>
      </c>
      <c r="G585" s="107">
        <v>23.6</v>
      </c>
      <c r="H585" s="107">
        <v>0</v>
      </c>
      <c r="I585" s="104">
        <f t="shared" si="8"/>
        <v>0</v>
      </c>
    </row>
    <row r="586" spans="1:9" ht="33.75">
      <c r="A586" s="169" t="s">
        <v>163</v>
      </c>
      <c r="B586" s="168">
        <v>888</v>
      </c>
      <c r="C586" s="167">
        <v>7</v>
      </c>
      <c r="D586" s="167">
        <v>2</v>
      </c>
      <c r="E586" s="166" t="s">
        <v>162</v>
      </c>
      <c r="F586" s="165">
        <v>0</v>
      </c>
      <c r="G586" s="107">
        <v>23.6</v>
      </c>
      <c r="H586" s="107">
        <v>0</v>
      </c>
      <c r="I586" s="104">
        <f t="shared" si="8"/>
        <v>0</v>
      </c>
    </row>
    <row r="587" spans="1:9" ht="22.5">
      <c r="A587" s="169" t="s">
        <v>12</v>
      </c>
      <c r="B587" s="168">
        <v>888</v>
      </c>
      <c r="C587" s="167">
        <v>7</v>
      </c>
      <c r="D587" s="167">
        <v>2</v>
      </c>
      <c r="E587" s="166" t="s">
        <v>162</v>
      </c>
      <c r="F587" s="165" t="s">
        <v>10</v>
      </c>
      <c r="G587" s="107">
        <v>23.6</v>
      </c>
      <c r="H587" s="107">
        <v>0</v>
      </c>
      <c r="I587" s="104">
        <f t="shared" si="8"/>
        <v>0</v>
      </c>
    </row>
    <row r="588" spans="1:9">
      <c r="A588" s="169" t="s">
        <v>153</v>
      </c>
      <c r="B588" s="168">
        <v>888</v>
      </c>
      <c r="C588" s="167">
        <v>7</v>
      </c>
      <c r="D588" s="167">
        <v>2</v>
      </c>
      <c r="E588" s="166" t="s">
        <v>152</v>
      </c>
      <c r="F588" s="165">
        <v>0</v>
      </c>
      <c r="G588" s="107">
        <v>15746.4</v>
      </c>
      <c r="H588" s="107">
        <v>14816.5</v>
      </c>
      <c r="I588" s="104">
        <f t="shared" ref="I588:I651" si="9">H588/G588*100</f>
        <v>94.09452319260275</v>
      </c>
    </row>
    <row r="589" spans="1:9">
      <c r="A589" s="169" t="s">
        <v>151</v>
      </c>
      <c r="B589" s="168">
        <v>888</v>
      </c>
      <c r="C589" s="167">
        <v>7</v>
      </c>
      <c r="D589" s="167">
        <v>2</v>
      </c>
      <c r="E589" s="166" t="s">
        <v>150</v>
      </c>
      <c r="F589" s="165">
        <v>0</v>
      </c>
      <c r="G589" s="107">
        <v>15746.4</v>
      </c>
      <c r="H589" s="107">
        <v>14816.5</v>
      </c>
      <c r="I589" s="104">
        <f t="shared" si="9"/>
        <v>94.09452319260275</v>
      </c>
    </row>
    <row r="590" spans="1:9">
      <c r="A590" s="169" t="s">
        <v>149</v>
      </c>
      <c r="B590" s="168">
        <v>888</v>
      </c>
      <c r="C590" s="167">
        <v>7</v>
      </c>
      <c r="D590" s="167">
        <v>2</v>
      </c>
      <c r="E590" s="166" t="s">
        <v>148</v>
      </c>
      <c r="F590" s="165">
        <v>0</v>
      </c>
      <c r="G590" s="107">
        <v>4201.8999999999996</v>
      </c>
      <c r="H590" s="107">
        <v>3839.1</v>
      </c>
      <c r="I590" s="104">
        <f t="shared" si="9"/>
        <v>91.365810704681223</v>
      </c>
    </row>
    <row r="591" spans="1:9" ht="22.5">
      <c r="A591" s="169" t="s">
        <v>194</v>
      </c>
      <c r="B591" s="168">
        <v>888</v>
      </c>
      <c r="C591" s="167">
        <v>7</v>
      </c>
      <c r="D591" s="167">
        <v>2</v>
      </c>
      <c r="E591" s="166" t="s">
        <v>148</v>
      </c>
      <c r="F591" s="165" t="s">
        <v>192</v>
      </c>
      <c r="G591" s="107">
        <v>973.6</v>
      </c>
      <c r="H591" s="107">
        <v>973.6</v>
      </c>
      <c r="I591" s="104">
        <f t="shared" si="9"/>
        <v>100</v>
      </c>
    </row>
    <row r="592" spans="1:9" ht="22.5">
      <c r="A592" s="169" t="s">
        <v>12</v>
      </c>
      <c r="B592" s="168">
        <v>888</v>
      </c>
      <c r="C592" s="167">
        <v>7</v>
      </c>
      <c r="D592" s="167">
        <v>2</v>
      </c>
      <c r="E592" s="166" t="s">
        <v>148</v>
      </c>
      <c r="F592" s="165" t="s">
        <v>10</v>
      </c>
      <c r="G592" s="107">
        <v>2112.8000000000002</v>
      </c>
      <c r="H592" s="107">
        <v>1750</v>
      </c>
      <c r="I592" s="104">
        <f t="shared" si="9"/>
        <v>82.82847406285498</v>
      </c>
    </row>
    <row r="593" spans="1:9" ht="22.5">
      <c r="A593" s="169" t="s">
        <v>485</v>
      </c>
      <c r="B593" s="168">
        <v>888</v>
      </c>
      <c r="C593" s="167">
        <v>7</v>
      </c>
      <c r="D593" s="167">
        <v>2</v>
      </c>
      <c r="E593" s="166" t="s">
        <v>148</v>
      </c>
      <c r="F593" s="165" t="s">
        <v>486</v>
      </c>
      <c r="G593" s="107">
        <v>1115.5</v>
      </c>
      <c r="H593" s="107">
        <v>1115.5</v>
      </c>
      <c r="I593" s="104">
        <f t="shared" si="9"/>
        <v>100</v>
      </c>
    </row>
    <row r="594" spans="1:9">
      <c r="A594" s="169" t="s">
        <v>147</v>
      </c>
      <c r="B594" s="168">
        <v>888</v>
      </c>
      <c r="C594" s="167">
        <v>7</v>
      </c>
      <c r="D594" s="167">
        <v>2</v>
      </c>
      <c r="E594" s="166" t="s">
        <v>146</v>
      </c>
      <c r="F594" s="165">
        <v>0</v>
      </c>
      <c r="G594" s="107">
        <v>11544.5</v>
      </c>
      <c r="H594" s="107">
        <v>10977.4</v>
      </c>
      <c r="I594" s="104">
        <f t="shared" si="9"/>
        <v>95.087704101520202</v>
      </c>
    </row>
    <row r="595" spans="1:9" ht="22.5">
      <c r="A595" s="169" t="s">
        <v>12</v>
      </c>
      <c r="B595" s="168">
        <v>888</v>
      </c>
      <c r="C595" s="167">
        <v>7</v>
      </c>
      <c r="D595" s="167">
        <v>2</v>
      </c>
      <c r="E595" s="166" t="s">
        <v>146</v>
      </c>
      <c r="F595" s="165" t="s">
        <v>10</v>
      </c>
      <c r="G595" s="107">
        <v>11544.5</v>
      </c>
      <c r="H595" s="107">
        <v>10977.4</v>
      </c>
      <c r="I595" s="104">
        <f t="shared" si="9"/>
        <v>95.087704101520202</v>
      </c>
    </row>
    <row r="596" spans="1:9">
      <c r="A596" s="169" t="s">
        <v>609</v>
      </c>
      <c r="B596" s="168">
        <v>888</v>
      </c>
      <c r="C596" s="167">
        <v>7</v>
      </c>
      <c r="D596" s="167">
        <v>3</v>
      </c>
      <c r="E596" s="166">
        <v>0</v>
      </c>
      <c r="F596" s="165">
        <v>0</v>
      </c>
      <c r="G596" s="107">
        <v>113.1</v>
      </c>
      <c r="H596" s="107">
        <v>113.1</v>
      </c>
      <c r="I596" s="104">
        <f t="shared" si="9"/>
        <v>100</v>
      </c>
    </row>
    <row r="597" spans="1:9">
      <c r="A597" s="169" t="s">
        <v>153</v>
      </c>
      <c r="B597" s="168">
        <v>888</v>
      </c>
      <c r="C597" s="167">
        <v>7</v>
      </c>
      <c r="D597" s="167">
        <v>3</v>
      </c>
      <c r="E597" s="166" t="s">
        <v>152</v>
      </c>
      <c r="F597" s="165">
        <v>0</v>
      </c>
      <c r="G597" s="107">
        <v>113.1</v>
      </c>
      <c r="H597" s="107">
        <v>113.1</v>
      </c>
      <c r="I597" s="104">
        <f t="shared" si="9"/>
        <v>100</v>
      </c>
    </row>
    <row r="598" spans="1:9">
      <c r="A598" s="169" t="s">
        <v>151</v>
      </c>
      <c r="B598" s="168">
        <v>888</v>
      </c>
      <c r="C598" s="167">
        <v>7</v>
      </c>
      <c r="D598" s="167">
        <v>3</v>
      </c>
      <c r="E598" s="166" t="s">
        <v>150</v>
      </c>
      <c r="F598" s="165">
        <v>0</v>
      </c>
      <c r="G598" s="107">
        <v>113.1</v>
      </c>
      <c r="H598" s="107">
        <v>113.1</v>
      </c>
      <c r="I598" s="104">
        <f t="shared" si="9"/>
        <v>100</v>
      </c>
    </row>
    <row r="599" spans="1:9">
      <c r="A599" s="169" t="s">
        <v>147</v>
      </c>
      <c r="B599" s="168">
        <v>888</v>
      </c>
      <c r="C599" s="167">
        <v>7</v>
      </c>
      <c r="D599" s="167">
        <v>3</v>
      </c>
      <c r="E599" s="166" t="s">
        <v>146</v>
      </c>
      <c r="F599" s="165">
        <v>0</v>
      </c>
      <c r="G599" s="107">
        <v>113.1</v>
      </c>
      <c r="H599" s="107">
        <v>113.1</v>
      </c>
      <c r="I599" s="104">
        <f t="shared" si="9"/>
        <v>100</v>
      </c>
    </row>
    <row r="600" spans="1:9" ht="22.5">
      <c r="A600" s="169" t="s">
        <v>12</v>
      </c>
      <c r="B600" s="168">
        <v>888</v>
      </c>
      <c r="C600" s="167">
        <v>7</v>
      </c>
      <c r="D600" s="167">
        <v>3</v>
      </c>
      <c r="E600" s="166" t="s">
        <v>146</v>
      </c>
      <c r="F600" s="165" t="s">
        <v>10</v>
      </c>
      <c r="G600" s="107">
        <v>113.1</v>
      </c>
      <c r="H600" s="107">
        <v>113.1</v>
      </c>
      <c r="I600" s="104">
        <f t="shared" si="9"/>
        <v>100</v>
      </c>
    </row>
    <row r="601" spans="1:9">
      <c r="A601" s="169" t="s">
        <v>309</v>
      </c>
      <c r="B601" s="168">
        <v>937</v>
      </c>
      <c r="C601" s="167">
        <v>0</v>
      </c>
      <c r="D601" s="167">
        <v>0</v>
      </c>
      <c r="E601" s="166">
        <v>0</v>
      </c>
      <c r="F601" s="165">
        <v>0</v>
      </c>
      <c r="G601" s="107">
        <v>94620.6</v>
      </c>
      <c r="H601" s="107">
        <v>86791.8</v>
      </c>
      <c r="I601" s="104">
        <f t="shared" si="9"/>
        <v>91.726114609292267</v>
      </c>
    </row>
    <row r="602" spans="1:9">
      <c r="A602" s="169" t="s">
        <v>567</v>
      </c>
      <c r="B602" s="168">
        <v>937</v>
      </c>
      <c r="C602" s="167">
        <v>1</v>
      </c>
      <c r="D602" s="167">
        <v>0</v>
      </c>
      <c r="E602" s="166">
        <v>0</v>
      </c>
      <c r="F602" s="165">
        <v>0</v>
      </c>
      <c r="G602" s="107">
        <v>33355.800000000003</v>
      </c>
      <c r="H602" s="107">
        <v>32934.400000000001</v>
      </c>
      <c r="I602" s="104">
        <f t="shared" si="9"/>
        <v>98.736651496891099</v>
      </c>
    </row>
    <row r="603" spans="1:9" ht="33.75">
      <c r="A603" s="169" t="s">
        <v>284</v>
      </c>
      <c r="B603" s="168">
        <v>937</v>
      </c>
      <c r="C603" s="167">
        <v>1</v>
      </c>
      <c r="D603" s="167">
        <v>4</v>
      </c>
      <c r="E603" s="166">
        <v>0</v>
      </c>
      <c r="F603" s="165">
        <v>0</v>
      </c>
      <c r="G603" s="107">
        <v>31751.8</v>
      </c>
      <c r="H603" s="107">
        <v>31377.5</v>
      </c>
      <c r="I603" s="104">
        <f t="shared" si="9"/>
        <v>98.821169193557537</v>
      </c>
    </row>
    <row r="604" spans="1:9" ht="33.75">
      <c r="A604" s="169" t="s">
        <v>487</v>
      </c>
      <c r="B604" s="168">
        <v>937</v>
      </c>
      <c r="C604" s="167">
        <v>1</v>
      </c>
      <c r="D604" s="167">
        <v>4</v>
      </c>
      <c r="E604" s="166" t="s">
        <v>267</v>
      </c>
      <c r="F604" s="165">
        <v>0</v>
      </c>
      <c r="G604" s="107">
        <v>31751.8</v>
      </c>
      <c r="H604" s="107">
        <v>31377.5</v>
      </c>
      <c r="I604" s="104">
        <f t="shared" si="9"/>
        <v>98.821169193557537</v>
      </c>
    </row>
    <row r="605" spans="1:9">
      <c r="A605" s="169" t="s">
        <v>577</v>
      </c>
      <c r="B605" s="168">
        <v>937</v>
      </c>
      <c r="C605" s="167">
        <v>1</v>
      </c>
      <c r="D605" s="167">
        <v>4</v>
      </c>
      <c r="E605" s="166" t="s">
        <v>578</v>
      </c>
      <c r="F605" s="165">
        <v>0</v>
      </c>
      <c r="G605" s="107">
        <v>1876.4</v>
      </c>
      <c r="H605" s="107">
        <v>1814.8</v>
      </c>
      <c r="I605" s="104">
        <f t="shared" si="9"/>
        <v>96.717117885312291</v>
      </c>
    </row>
    <row r="606" spans="1:9">
      <c r="A606" s="169" t="s">
        <v>568</v>
      </c>
      <c r="B606" s="168">
        <v>937</v>
      </c>
      <c r="C606" s="167">
        <v>1</v>
      </c>
      <c r="D606" s="167">
        <v>4</v>
      </c>
      <c r="E606" s="166" t="s">
        <v>578</v>
      </c>
      <c r="F606" s="165" t="s">
        <v>569</v>
      </c>
      <c r="G606" s="107">
        <v>1607.9</v>
      </c>
      <c r="H606" s="107">
        <v>1546.3</v>
      </c>
      <c r="I606" s="104">
        <f t="shared" si="9"/>
        <v>96.168915977361763</v>
      </c>
    </row>
    <row r="607" spans="1:9" ht="22.5">
      <c r="A607" s="169" t="s">
        <v>570</v>
      </c>
      <c r="B607" s="168">
        <v>937</v>
      </c>
      <c r="C607" s="167">
        <v>1</v>
      </c>
      <c r="D607" s="167">
        <v>4</v>
      </c>
      <c r="E607" s="166" t="s">
        <v>578</v>
      </c>
      <c r="F607" s="165" t="s">
        <v>571</v>
      </c>
      <c r="G607" s="107">
        <v>268.5</v>
      </c>
      <c r="H607" s="107">
        <v>268.5</v>
      </c>
      <c r="I607" s="104">
        <f t="shared" si="9"/>
        <v>100</v>
      </c>
    </row>
    <row r="608" spans="1:9">
      <c r="A608" s="169" t="s">
        <v>579</v>
      </c>
      <c r="B608" s="168">
        <v>937</v>
      </c>
      <c r="C608" s="167">
        <v>1</v>
      </c>
      <c r="D608" s="167">
        <v>4</v>
      </c>
      <c r="E608" s="166" t="s">
        <v>580</v>
      </c>
      <c r="F608" s="165">
        <v>0</v>
      </c>
      <c r="G608" s="107">
        <v>29875.4</v>
      </c>
      <c r="H608" s="107">
        <v>29562.7</v>
      </c>
      <c r="I608" s="104">
        <f t="shared" si="9"/>
        <v>98.953319453463379</v>
      </c>
    </row>
    <row r="609" spans="1:9" ht="22.5">
      <c r="A609" s="169" t="s">
        <v>89</v>
      </c>
      <c r="B609" s="168">
        <v>937</v>
      </c>
      <c r="C609" s="167">
        <v>1</v>
      </c>
      <c r="D609" s="167">
        <v>4</v>
      </c>
      <c r="E609" s="166" t="s">
        <v>580</v>
      </c>
      <c r="F609" s="165" t="s">
        <v>88</v>
      </c>
      <c r="G609" s="107">
        <v>400.9</v>
      </c>
      <c r="H609" s="107">
        <v>400.9</v>
      </c>
      <c r="I609" s="104">
        <f t="shared" si="9"/>
        <v>100</v>
      </c>
    </row>
    <row r="610" spans="1:9" ht="22.5">
      <c r="A610" s="169" t="s">
        <v>573</v>
      </c>
      <c r="B610" s="168">
        <v>937</v>
      </c>
      <c r="C610" s="167">
        <v>1</v>
      </c>
      <c r="D610" s="167">
        <v>4</v>
      </c>
      <c r="E610" s="166" t="s">
        <v>580</v>
      </c>
      <c r="F610" s="165" t="s">
        <v>574</v>
      </c>
      <c r="G610" s="107">
        <v>107.2</v>
      </c>
      <c r="H610" s="107">
        <v>98.4</v>
      </c>
      <c r="I610" s="104">
        <f t="shared" si="9"/>
        <v>91.791044776119406</v>
      </c>
    </row>
    <row r="611" spans="1:9">
      <c r="A611" s="169" t="s">
        <v>568</v>
      </c>
      <c r="B611" s="168">
        <v>937</v>
      </c>
      <c r="C611" s="167">
        <v>1</v>
      </c>
      <c r="D611" s="167">
        <v>4</v>
      </c>
      <c r="E611" s="166" t="s">
        <v>580</v>
      </c>
      <c r="F611" s="165" t="s">
        <v>569</v>
      </c>
      <c r="G611" s="107">
        <v>19159.900000000001</v>
      </c>
      <c r="H611" s="107">
        <v>18856</v>
      </c>
      <c r="I611" s="104">
        <f t="shared" si="9"/>
        <v>98.413874811455173</v>
      </c>
    </row>
    <row r="612" spans="1:9" ht="22.5">
      <c r="A612" s="169" t="s">
        <v>27</v>
      </c>
      <c r="B612" s="168">
        <v>937</v>
      </c>
      <c r="C612" s="167">
        <v>1</v>
      </c>
      <c r="D612" s="167">
        <v>4</v>
      </c>
      <c r="E612" s="166" t="s">
        <v>580</v>
      </c>
      <c r="F612" s="165" t="s">
        <v>26</v>
      </c>
      <c r="G612" s="107">
        <v>395.4</v>
      </c>
      <c r="H612" s="107">
        <v>395.4</v>
      </c>
      <c r="I612" s="104">
        <f t="shared" si="9"/>
        <v>100</v>
      </c>
    </row>
    <row r="613" spans="1:9" ht="22.5">
      <c r="A613" s="169" t="s">
        <v>570</v>
      </c>
      <c r="B613" s="168">
        <v>937</v>
      </c>
      <c r="C613" s="167">
        <v>1</v>
      </c>
      <c r="D613" s="167">
        <v>4</v>
      </c>
      <c r="E613" s="166" t="s">
        <v>580</v>
      </c>
      <c r="F613" s="165" t="s">
        <v>571</v>
      </c>
      <c r="G613" s="107">
        <v>8176.4</v>
      </c>
      <c r="H613" s="107">
        <v>8176.4</v>
      </c>
      <c r="I613" s="104">
        <f t="shared" si="9"/>
        <v>100</v>
      </c>
    </row>
    <row r="614" spans="1:9">
      <c r="A614" s="169" t="s">
        <v>33</v>
      </c>
      <c r="B614" s="168">
        <v>937</v>
      </c>
      <c r="C614" s="167">
        <v>1</v>
      </c>
      <c r="D614" s="167">
        <v>4</v>
      </c>
      <c r="E614" s="166" t="s">
        <v>580</v>
      </c>
      <c r="F614" s="165" t="s">
        <v>32</v>
      </c>
      <c r="G614" s="107">
        <v>130.1</v>
      </c>
      <c r="H614" s="107">
        <v>130.1</v>
      </c>
      <c r="I614" s="104">
        <f t="shared" si="9"/>
        <v>100</v>
      </c>
    </row>
    <row r="615" spans="1:9" ht="22.5">
      <c r="A615" s="169" t="s">
        <v>12</v>
      </c>
      <c r="B615" s="168">
        <v>937</v>
      </c>
      <c r="C615" s="167">
        <v>1</v>
      </c>
      <c r="D615" s="167">
        <v>4</v>
      </c>
      <c r="E615" s="166" t="s">
        <v>580</v>
      </c>
      <c r="F615" s="165" t="s">
        <v>10</v>
      </c>
      <c r="G615" s="107">
        <v>1036.2</v>
      </c>
      <c r="H615" s="107">
        <v>1036.2</v>
      </c>
      <c r="I615" s="104">
        <f t="shared" si="9"/>
        <v>100</v>
      </c>
    </row>
    <row r="616" spans="1:9">
      <c r="A616" s="169" t="s">
        <v>21</v>
      </c>
      <c r="B616" s="168">
        <v>937</v>
      </c>
      <c r="C616" s="167">
        <v>1</v>
      </c>
      <c r="D616" s="167">
        <v>4</v>
      </c>
      <c r="E616" s="166" t="s">
        <v>580</v>
      </c>
      <c r="F616" s="165" t="s">
        <v>20</v>
      </c>
      <c r="G616" s="107">
        <v>2.5</v>
      </c>
      <c r="H616" s="107">
        <v>2.5</v>
      </c>
      <c r="I616" s="104">
        <f t="shared" si="9"/>
        <v>100</v>
      </c>
    </row>
    <row r="617" spans="1:9">
      <c r="A617" s="169" t="s">
        <v>87</v>
      </c>
      <c r="B617" s="168">
        <v>937</v>
      </c>
      <c r="C617" s="167">
        <v>1</v>
      </c>
      <c r="D617" s="167">
        <v>4</v>
      </c>
      <c r="E617" s="166" t="s">
        <v>580</v>
      </c>
      <c r="F617" s="165" t="s">
        <v>86</v>
      </c>
      <c r="G617" s="107">
        <v>466.8</v>
      </c>
      <c r="H617" s="107">
        <v>466.8</v>
      </c>
      <c r="I617" s="104">
        <f t="shared" si="9"/>
        <v>100</v>
      </c>
    </row>
    <row r="618" spans="1:9">
      <c r="A618" s="169" t="s">
        <v>280</v>
      </c>
      <c r="B618" s="168">
        <v>937</v>
      </c>
      <c r="C618" s="167">
        <v>1</v>
      </c>
      <c r="D618" s="167">
        <v>11</v>
      </c>
      <c r="E618" s="166">
        <v>0</v>
      </c>
      <c r="F618" s="165">
        <v>0</v>
      </c>
      <c r="G618" s="107">
        <v>82</v>
      </c>
      <c r="H618" s="107">
        <v>82</v>
      </c>
      <c r="I618" s="104">
        <f t="shared" si="9"/>
        <v>100</v>
      </c>
    </row>
    <row r="619" spans="1:9">
      <c r="A619" s="169" t="s">
        <v>279</v>
      </c>
      <c r="B619" s="168">
        <v>937</v>
      </c>
      <c r="C619" s="167">
        <v>1</v>
      </c>
      <c r="D619" s="167">
        <v>11</v>
      </c>
      <c r="E619" s="166" t="s">
        <v>278</v>
      </c>
      <c r="F619" s="165">
        <v>0</v>
      </c>
      <c r="G619" s="107">
        <v>82</v>
      </c>
      <c r="H619" s="107">
        <v>82</v>
      </c>
      <c r="I619" s="104">
        <f t="shared" si="9"/>
        <v>100</v>
      </c>
    </row>
    <row r="620" spans="1:9">
      <c r="A620" s="169" t="s">
        <v>87</v>
      </c>
      <c r="B620" s="168">
        <v>937</v>
      </c>
      <c r="C620" s="167">
        <v>1</v>
      </c>
      <c r="D620" s="167">
        <v>11</v>
      </c>
      <c r="E620" s="166" t="s">
        <v>278</v>
      </c>
      <c r="F620" s="165" t="s">
        <v>86</v>
      </c>
      <c r="G620" s="107">
        <v>82</v>
      </c>
      <c r="H620" s="107">
        <v>82</v>
      </c>
      <c r="I620" s="104">
        <f t="shared" si="9"/>
        <v>100</v>
      </c>
    </row>
    <row r="621" spans="1:9">
      <c r="A621" s="169" t="s">
        <v>277</v>
      </c>
      <c r="B621" s="168">
        <v>937</v>
      </c>
      <c r="C621" s="167">
        <v>1</v>
      </c>
      <c r="D621" s="167">
        <v>13</v>
      </c>
      <c r="E621" s="166">
        <v>0</v>
      </c>
      <c r="F621" s="165">
        <v>0</v>
      </c>
      <c r="G621" s="107">
        <v>1522</v>
      </c>
      <c r="H621" s="107">
        <v>1474.9</v>
      </c>
      <c r="I621" s="104">
        <f t="shared" si="9"/>
        <v>96.905387647831816</v>
      </c>
    </row>
    <row r="622" spans="1:9">
      <c r="A622" s="169" t="s">
        <v>276</v>
      </c>
      <c r="B622" s="168">
        <v>937</v>
      </c>
      <c r="C622" s="167">
        <v>1</v>
      </c>
      <c r="D622" s="167">
        <v>13</v>
      </c>
      <c r="E622" s="166" t="s">
        <v>275</v>
      </c>
      <c r="F622" s="165">
        <v>0</v>
      </c>
      <c r="G622" s="107">
        <v>1150</v>
      </c>
      <c r="H622" s="107">
        <v>1150</v>
      </c>
      <c r="I622" s="104">
        <f t="shared" si="9"/>
        <v>100</v>
      </c>
    </row>
    <row r="623" spans="1:9" ht="56.25">
      <c r="A623" s="169" t="s">
        <v>23</v>
      </c>
      <c r="B623" s="168">
        <v>937</v>
      </c>
      <c r="C623" s="167">
        <v>1</v>
      </c>
      <c r="D623" s="167">
        <v>13</v>
      </c>
      <c r="E623" s="166" t="s">
        <v>275</v>
      </c>
      <c r="F623" s="165" t="s">
        <v>22</v>
      </c>
      <c r="G623" s="107">
        <v>180</v>
      </c>
      <c r="H623" s="107">
        <v>180</v>
      </c>
      <c r="I623" s="104">
        <f t="shared" si="9"/>
        <v>100</v>
      </c>
    </row>
    <row r="624" spans="1:9">
      <c r="A624" s="169" t="s">
        <v>87</v>
      </c>
      <c r="B624" s="168">
        <v>937</v>
      </c>
      <c r="C624" s="167">
        <v>1</v>
      </c>
      <c r="D624" s="167">
        <v>13</v>
      </c>
      <c r="E624" s="166" t="s">
        <v>275</v>
      </c>
      <c r="F624" s="165" t="s">
        <v>86</v>
      </c>
      <c r="G624" s="107">
        <v>970</v>
      </c>
      <c r="H624" s="107">
        <v>970</v>
      </c>
      <c r="I624" s="104">
        <f t="shared" si="9"/>
        <v>100</v>
      </c>
    </row>
    <row r="625" spans="1:9" ht="22.5">
      <c r="A625" s="169" t="s">
        <v>140</v>
      </c>
      <c r="B625" s="168">
        <v>937</v>
      </c>
      <c r="C625" s="167">
        <v>1</v>
      </c>
      <c r="D625" s="167">
        <v>13</v>
      </c>
      <c r="E625" s="166" t="s">
        <v>139</v>
      </c>
      <c r="F625" s="165">
        <v>0</v>
      </c>
      <c r="G625" s="107">
        <v>372</v>
      </c>
      <c r="H625" s="107">
        <v>324.89999999999998</v>
      </c>
      <c r="I625" s="104">
        <f t="shared" si="9"/>
        <v>87.338709677419345</v>
      </c>
    </row>
    <row r="626" spans="1:9" ht="22.5">
      <c r="A626" s="169" t="s">
        <v>274</v>
      </c>
      <c r="B626" s="168">
        <v>937</v>
      </c>
      <c r="C626" s="167">
        <v>1</v>
      </c>
      <c r="D626" s="167">
        <v>13</v>
      </c>
      <c r="E626" s="166" t="s">
        <v>273</v>
      </c>
      <c r="F626" s="165">
        <v>0</v>
      </c>
      <c r="G626" s="107">
        <v>372</v>
      </c>
      <c r="H626" s="107">
        <v>324.89999999999998</v>
      </c>
      <c r="I626" s="104">
        <f t="shared" si="9"/>
        <v>87.338709677419345</v>
      </c>
    </row>
    <row r="627" spans="1:9">
      <c r="A627" s="169" t="s">
        <v>568</v>
      </c>
      <c r="B627" s="168">
        <v>937</v>
      </c>
      <c r="C627" s="167">
        <v>1</v>
      </c>
      <c r="D627" s="167">
        <v>13</v>
      </c>
      <c r="E627" s="166" t="s">
        <v>273</v>
      </c>
      <c r="F627" s="165" t="s">
        <v>569</v>
      </c>
      <c r="G627" s="107">
        <v>285.7</v>
      </c>
      <c r="H627" s="107">
        <v>245.7</v>
      </c>
      <c r="I627" s="104">
        <f t="shared" si="9"/>
        <v>85.999299964998258</v>
      </c>
    </row>
    <row r="628" spans="1:9" ht="22.5">
      <c r="A628" s="169" t="s">
        <v>570</v>
      </c>
      <c r="B628" s="168">
        <v>937</v>
      </c>
      <c r="C628" s="167">
        <v>1</v>
      </c>
      <c r="D628" s="167">
        <v>13</v>
      </c>
      <c r="E628" s="166" t="s">
        <v>273</v>
      </c>
      <c r="F628" s="165" t="s">
        <v>571</v>
      </c>
      <c r="G628" s="107">
        <v>86.3</v>
      </c>
      <c r="H628" s="107">
        <v>79.2</v>
      </c>
      <c r="I628" s="104">
        <f t="shared" si="9"/>
        <v>91.772885283893402</v>
      </c>
    </row>
    <row r="629" spans="1:9">
      <c r="A629" s="169" t="s">
        <v>585</v>
      </c>
      <c r="B629" s="168">
        <v>937</v>
      </c>
      <c r="C629" s="167">
        <v>3</v>
      </c>
      <c r="D629" s="167">
        <v>0</v>
      </c>
      <c r="E629" s="166">
        <v>0</v>
      </c>
      <c r="F629" s="165">
        <v>0</v>
      </c>
      <c r="G629" s="107">
        <v>4582.8</v>
      </c>
      <c r="H629" s="107">
        <v>4582.8</v>
      </c>
      <c r="I629" s="104">
        <f t="shared" si="9"/>
        <v>100</v>
      </c>
    </row>
    <row r="630" spans="1:9" ht="22.5">
      <c r="A630" s="169" t="s">
        <v>272</v>
      </c>
      <c r="B630" s="168">
        <v>937</v>
      </c>
      <c r="C630" s="167">
        <v>3</v>
      </c>
      <c r="D630" s="167">
        <v>9</v>
      </c>
      <c r="E630" s="166">
        <v>0</v>
      </c>
      <c r="F630" s="165">
        <v>0</v>
      </c>
      <c r="G630" s="107">
        <v>4582.8</v>
      </c>
      <c r="H630" s="107">
        <v>4582.8</v>
      </c>
      <c r="I630" s="104">
        <f t="shared" si="9"/>
        <v>100</v>
      </c>
    </row>
    <row r="631" spans="1:9" ht="33.75">
      <c r="A631" s="169" t="s">
        <v>487</v>
      </c>
      <c r="B631" s="168">
        <v>937</v>
      </c>
      <c r="C631" s="167">
        <v>3</v>
      </c>
      <c r="D631" s="167">
        <v>9</v>
      </c>
      <c r="E631" s="166" t="s">
        <v>267</v>
      </c>
      <c r="F631" s="165">
        <v>0</v>
      </c>
      <c r="G631" s="107">
        <v>4582.8</v>
      </c>
      <c r="H631" s="107">
        <v>4582.8</v>
      </c>
      <c r="I631" s="104">
        <f t="shared" si="9"/>
        <v>100</v>
      </c>
    </row>
    <row r="632" spans="1:9" ht="22.5">
      <c r="A632" s="169" t="s">
        <v>89</v>
      </c>
      <c r="B632" s="168">
        <v>937</v>
      </c>
      <c r="C632" s="167">
        <v>3</v>
      </c>
      <c r="D632" s="167">
        <v>9</v>
      </c>
      <c r="E632" s="166" t="s">
        <v>267</v>
      </c>
      <c r="F632" s="165" t="s">
        <v>88</v>
      </c>
      <c r="G632" s="107">
        <v>3864.2</v>
      </c>
      <c r="H632" s="107">
        <v>3864.2</v>
      </c>
      <c r="I632" s="104">
        <f t="shared" si="9"/>
        <v>100</v>
      </c>
    </row>
    <row r="633" spans="1:9" ht="22.5">
      <c r="A633" s="169" t="s">
        <v>573</v>
      </c>
      <c r="B633" s="168">
        <v>937</v>
      </c>
      <c r="C633" s="167">
        <v>3</v>
      </c>
      <c r="D633" s="167">
        <v>9</v>
      </c>
      <c r="E633" s="166" t="s">
        <v>267</v>
      </c>
      <c r="F633" s="165" t="s">
        <v>574</v>
      </c>
      <c r="G633" s="107">
        <v>718.6</v>
      </c>
      <c r="H633" s="107">
        <v>718.6</v>
      </c>
      <c r="I633" s="104">
        <f t="shared" si="9"/>
        <v>100</v>
      </c>
    </row>
    <row r="634" spans="1:9">
      <c r="A634" s="169" t="s">
        <v>588</v>
      </c>
      <c r="B634" s="168">
        <v>937</v>
      </c>
      <c r="C634" s="167">
        <v>4</v>
      </c>
      <c r="D634" s="167">
        <v>0</v>
      </c>
      <c r="E634" s="166">
        <v>0</v>
      </c>
      <c r="F634" s="165">
        <v>0</v>
      </c>
      <c r="G634" s="107">
        <v>38268</v>
      </c>
      <c r="H634" s="107">
        <v>32224.7</v>
      </c>
      <c r="I634" s="104">
        <f t="shared" si="9"/>
        <v>84.20795442667503</v>
      </c>
    </row>
    <row r="635" spans="1:9">
      <c r="A635" s="169" t="s">
        <v>244</v>
      </c>
      <c r="B635" s="168">
        <v>937</v>
      </c>
      <c r="C635" s="167">
        <v>4</v>
      </c>
      <c r="D635" s="167">
        <v>12</v>
      </c>
      <c r="E635" s="166">
        <v>0</v>
      </c>
      <c r="F635" s="165">
        <v>0</v>
      </c>
      <c r="G635" s="107">
        <v>38268</v>
      </c>
      <c r="H635" s="107">
        <v>32224.7</v>
      </c>
      <c r="I635" s="104">
        <f t="shared" si="9"/>
        <v>84.20795442667503</v>
      </c>
    </row>
    <row r="636" spans="1:9" ht="22.5">
      <c r="A636" s="169" t="s">
        <v>243</v>
      </c>
      <c r="B636" s="168">
        <v>937</v>
      </c>
      <c r="C636" s="167">
        <v>4</v>
      </c>
      <c r="D636" s="167">
        <v>12</v>
      </c>
      <c r="E636" s="166" t="s">
        <v>242</v>
      </c>
      <c r="F636" s="165">
        <v>0</v>
      </c>
      <c r="G636" s="107">
        <v>869.9</v>
      </c>
      <c r="H636" s="107">
        <v>869.8</v>
      </c>
      <c r="I636" s="104">
        <f t="shared" si="9"/>
        <v>99.988504425796066</v>
      </c>
    </row>
    <row r="637" spans="1:9" ht="33.75">
      <c r="A637" s="169" t="s">
        <v>241</v>
      </c>
      <c r="B637" s="168">
        <v>937</v>
      </c>
      <c r="C637" s="167">
        <v>4</v>
      </c>
      <c r="D637" s="167">
        <v>12</v>
      </c>
      <c r="E637" s="166" t="s">
        <v>240</v>
      </c>
      <c r="F637" s="165">
        <v>0</v>
      </c>
      <c r="G637" s="107">
        <v>58.8</v>
      </c>
      <c r="H637" s="107">
        <v>58.7</v>
      </c>
      <c r="I637" s="104">
        <f t="shared" si="9"/>
        <v>99.829931972789126</v>
      </c>
    </row>
    <row r="638" spans="1:9" ht="33.75">
      <c r="A638" s="169" t="s">
        <v>239</v>
      </c>
      <c r="B638" s="168">
        <v>937</v>
      </c>
      <c r="C638" s="167">
        <v>4</v>
      </c>
      <c r="D638" s="167">
        <v>12</v>
      </c>
      <c r="E638" s="166" t="s">
        <v>238</v>
      </c>
      <c r="F638" s="165">
        <v>0</v>
      </c>
      <c r="G638" s="107">
        <v>58.8</v>
      </c>
      <c r="H638" s="107">
        <v>58.7</v>
      </c>
      <c r="I638" s="104">
        <f t="shared" si="9"/>
        <v>99.829931972789126</v>
      </c>
    </row>
    <row r="639" spans="1:9" ht="22.5">
      <c r="A639" s="169" t="s">
        <v>12</v>
      </c>
      <c r="B639" s="168">
        <v>937</v>
      </c>
      <c r="C639" s="167">
        <v>4</v>
      </c>
      <c r="D639" s="167">
        <v>12</v>
      </c>
      <c r="E639" s="166" t="s">
        <v>238</v>
      </c>
      <c r="F639" s="165" t="s">
        <v>10</v>
      </c>
      <c r="G639" s="107">
        <v>58.8</v>
      </c>
      <c r="H639" s="107">
        <v>58.7</v>
      </c>
      <c r="I639" s="104">
        <f t="shared" si="9"/>
        <v>99.829931972789126</v>
      </c>
    </row>
    <row r="640" spans="1:9" ht="22.5">
      <c r="A640" s="169" t="s">
        <v>237</v>
      </c>
      <c r="B640" s="168">
        <v>937</v>
      </c>
      <c r="C640" s="167">
        <v>4</v>
      </c>
      <c r="D640" s="167">
        <v>12</v>
      </c>
      <c r="E640" s="166" t="s">
        <v>236</v>
      </c>
      <c r="F640" s="165">
        <v>0</v>
      </c>
      <c r="G640" s="107">
        <v>811.1</v>
      </c>
      <c r="H640" s="107">
        <v>811.1</v>
      </c>
      <c r="I640" s="104">
        <f t="shared" si="9"/>
        <v>100</v>
      </c>
    </row>
    <row r="641" spans="1:9" ht="22.5">
      <c r="A641" s="169" t="s">
        <v>235</v>
      </c>
      <c r="B641" s="168">
        <v>937</v>
      </c>
      <c r="C641" s="167">
        <v>4</v>
      </c>
      <c r="D641" s="167">
        <v>12</v>
      </c>
      <c r="E641" s="166" t="s">
        <v>234</v>
      </c>
      <c r="F641" s="165">
        <v>0</v>
      </c>
      <c r="G641" s="107">
        <v>811.1</v>
      </c>
      <c r="H641" s="107">
        <v>811.1</v>
      </c>
      <c r="I641" s="104">
        <f t="shared" si="9"/>
        <v>100</v>
      </c>
    </row>
    <row r="642" spans="1:9" ht="33.75">
      <c r="A642" s="169" t="s">
        <v>575</v>
      </c>
      <c r="B642" s="168">
        <v>937</v>
      </c>
      <c r="C642" s="167">
        <v>4</v>
      </c>
      <c r="D642" s="167">
        <v>12</v>
      </c>
      <c r="E642" s="166" t="s">
        <v>234</v>
      </c>
      <c r="F642" s="165" t="s">
        <v>576</v>
      </c>
      <c r="G642" s="107">
        <v>216</v>
      </c>
      <c r="H642" s="107">
        <v>216</v>
      </c>
      <c r="I642" s="104">
        <f t="shared" si="9"/>
        <v>100</v>
      </c>
    </row>
    <row r="643" spans="1:9" ht="22.5">
      <c r="A643" s="169" t="s">
        <v>12</v>
      </c>
      <c r="B643" s="168">
        <v>937</v>
      </c>
      <c r="C643" s="167">
        <v>4</v>
      </c>
      <c r="D643" s="167">
        <v>12</v>
      </c>
      <c r="E643" s="166" t="s">
        <v>234</v>
      </c>
      <c r="F643" s="165" t="s">
        <v>10</v>
      </c>
      <c r="G643" s="107">
        <v>595.1</v>
      </c>
      <c r="H643" s="107">
        <v>595.1</v>
      </c>
      <c r="I643" s="104">
        <f t="shared" si="9"/>
        <v>100</v>
      </c>
    </row>
    <row r="644" spans="1:9">
      <c r="A644" s="169" t="s">
        <v>276</v>
      </c>
      <c r="B644" s="168">
        <v>937</v>
      </c>
      <c r="C644" s="167">
        <v>4</v>
      </c>
      <c r="D644" s="167">
        <v>12</v>
      </c>
      <c r="E644" s="166" t="s">
        <v>275</v>
      </c>
      <c r="F644" s="165">
        <v>0</v>
      </c>
      <c r="G644" s="107">
        <v>180.6</v>
      </c>
      <c r="H644" s="107">
        <v>180.6</v>
      </c>
      <c r="I644" s="104">
        <f t="shared" si="9"/>
        <v>100</v>
      </c>
    </row>
    <row r="645" spans="1:9" ht="22.5">
      <c r="A645" s="169" t="s">
        <v>12</v>
      </c>
      <c r="B645" s="168">
        <v>937</v>
      </c>
      <c r="C645" s="167">
        <v>4</v>
      </c>
      <c r="D645" s="167">
        <v>12</v>
      </c>
      <c r="E645" s="166" t="s">
        <v>275</v>
      </c>
      <c r="F645" s="165" t="s">
        <v>10</v>
      </c>
      <c r="G645" s="107">
        <v>147.4</v>
      </c>
      <c r="H645" s="107">
        <v>147.4</v>
      </c>
      <c r="I645" s="104">
        <f t="shared" si="9"/>
        <v>100</v>
      </c>
    </row>
    <row r="646" spans="1:9" ht="56.25">
      <c r="A646" s="169" t="s">
        <v>23</v>
      </c>
      <c r="B646" s="168">
        <v>937</v>
      </c>
      <c r="C646" s="167">
        <v>4</v>
      </c>
      <c r="D646" s="167">
        <v>12</v>
      </c>
      <c r="E646" s="166" t="s">
        <v>275</v>
      </c>
      <c r="F646" s="165" t="s">
        <v>22</v>
      </c>
      <c r="G646" s="107">
        <v>33.200000000000003</v>
      </c>
      <c r="H646" s="107">
        <v>33.200000000000003</v>
      </c>
      <c r="I646" s="104">
        <f t="shared" si="9"/>
        <v>100</v>
      </c>
    </row>
    <row r="647" spans="1:9" ht="22.5">
      <c r="A647" s="169" t="s">
        <v>119</v>
      </c>
      <c r="B647" s="168">
        <v>937</v>
      </c>
      <c r="C647" s="167">
        <v>4</v>
      </c>
      <c r="D647" s="167">
        <v>12</v>
      </c>
      <c r="E647" s="166" t="s">
        <v>118</v>
      </c>
      <c r="F647" s="165">
        <v>0</v>
      </c>
      <c r="G647" s="107">
        <v>37217.5</v>
      </c>
      <c r="H647" s="107">
        <v>31174.3</v>
      </c>
      <c r="I647" s="104">
        <f t="shared" si="9"/>
        <v>83.762477329213397</v>
      </c>
    </row>
    <row r="648" spans="1:9" ht="22.5">
      <c r="A648" s="169" t="s">
        <v>117</v>
      </c>
      <c r="B648" s="168">
        <v>937</v>
      </c>
      <c r="C648" s="167">
        <v>4</v>
      </c>
      <c r="D648" s="167">
        <v>12</v>
      </c>
      <c r="E648" s="166" t="s">
        <v>116</v>
      </c>
      <c r="F648" s="165">
        <v>0</v>
      </c>
      <c r="G648" s="107">
        <v>37217.5</v>
      </c>
      <c r="H648" s="107">
        <v>31174.3</v>
      </c>
      <c r="I648" s="104">
        <f t="shared" si="9"/>
        <v>83.762477329213397</v>
      </c>
    </row>
    <row r="649" spans="1:9" ht="33.75">
      <c r="A649" s="169" t="s">
        <v>103</v>
      </c>
      <c r="B649" s="168">
        <v>937</v>
      </c>
      <c r="C649" s="167">
        <v>4</v>
      </c>
      <c r="D649" s="167">
        <v>12</v>
      </c>
      <c r="E649" s="166" t="s">
        <v>116</v>
      </c>
      <c r="F649" s="165" t="s">
        <v>102</v>
      </c>
      <c r="G649" s="107">
        <v>37217.5</v>
      </c>
      <c r="H649" s="107">
        <v>31174.3</v>
      </c>
      <c r="I649" s="104">
        <f t="shared" si="9"/>
        <v>83.762477329213397</v>
      </c>
    </row>
    <row r="650" spans="1:9">
      <c r="A650" s="169" t="s">
        <v>608</v>
      </c>
      <c r="B650" s="168">
        <v>937</v>
      </c>
      <c r="C650" s="167">
        <v>7</v>
      </c>
      <c r="D650" s="167">
        <v>0</v>
      </c>
      <c r="E650" s="166">
        <v>0</v>
      </c>
      <c r="F650" s="165">
        <v>0</v>
      </c>
      <c r="G650" s="107">
        <v>407</v>
      </c>
      <c r="H650" s="107">
        <v>407</v>
      </c>
      <c r="I650" s="104">
        <f t="shared" si="9"/>
        <v>100</v>
      </c>
    </row>
    <row r="651" spans="1:9">
      <c r="A651" s="169" t="s">
        <v>126</v>
      </c>
      <c r="B651" s="168">
        <v>937</v>
      </c>
      <c r="C651" s="167">
        <v>7</v>
      </c>
      <c r="D651" s="167">
        <v>9</v>
      </c>
      <c r="E651" s="166">
        <v>0</v>
      </c>
      <c r="F651" s="165">
        <v>0</v>
      </c>
      <c r="G651" s="107">
        <v>407</v>
      </c>
      <c r="H651" s="107">
        <v>407</v>
      </c>
      <c r="I651" s="104">
        <f t="shared" si="9"/>
        <v>100</v>
      </c>
    </row>
    <row r="652" spans="1:9" ht="22.5">
      <c r="A652" s="169" t="s">
        <v>140</v>
      </c>
      <c r="B652" s="168">
        <v>937</v>
      </c>
      <c r="C652" s="167">
        <v>7</v>
      </c>
      <c r="D652" s="167">
        <v>9</v>
      </c>
      <c r="E652" s="166" t="s">
        <v>139</v>
      </c>
      <c r="F652" s="165">
        <v>0</v>
      </c>
      <c r="G652" s="107">
        <v>407</v>
      </c>
      <c r="H652" s="107">
        <v>407</v>
      </c>
      <c r="I652" s="104">
        <f t="shared" ref="I652:I675" si="10">H652/G652*100</f>
        <v>100</v>
      </c>
    </row>
    <row r="653" spans="1:9" ht="22.5">
      <c r="A653" s="169" t="s">
        <v>138</v>
      </c>
      <c r="B653" s="168">
        <v>937</v>
      </c>
      <c r="C653" s="167">
        <v>7</v>
      </c>
      <c r="D653" s="167">
        <v>9</v>
      </c>
      <c r="E653" s="166" t="s">
        <v>137</v>
      </c>
      <c r="F653" s="165">
        <v>0</v>
      </c>
      <c r="G653" s="107">
        <v>407</v>
      </c>
      <c r="H653" s="107">
        <v>407</v>
      </c>
      <c r="I653" s="104">
        <f t="shared" si="10"/>
        <v>100</v>
      </c>
    </row>
    <row r="654" spans="1:9">
      <c r="A654" s="169" t="s">
        <v>568</v>
      </c>
      <c r="B654" s="168">
        <v>937</v>
      </c>
      <c r="C654" s="167">
        <v>7</v>
      </c>
      <c r="D654" s="167">
        <v>9</v>
      </c>
      <c r="E654" s="166" t="s">
        <v>137</v>
      </c>
      <c r="F654" s="165" t="s">
        <v>569</v>
      </c>
      <c r="G654" s="107">
        <v>313</v>
      </c>
      <c r="H654" s="107">
        <v>313</v>
      </c>
      <c r="I654" s="104">
        <f t="shared" si="10"/>
        <v>100</v>
      </c>
    </row>
    <row r="655" spans="1:9" ht="22.5">
      <c r="A655" s="169" t="s">
        <v>570</v>
      </c>
      <c r="B655" s="168">
        <v>937</v>
      </c>
      <c r="C655" s="167">
        <v>7</v>
      </c>
      <c r="D655" s="167">
        <v>9</v>
      </c>
      <c r="E655" s="166" t="s">
        <v>137</v>
      </c>
      <c r="F655" s="165" t="s">
        <v>571</v>
      </c>
      <c r="G655" s="107">
        <v>94</v>
      </c>
      <c r="H655" s="107">
        <v>94</v>
      </c>
      <c r="I655" s="104">
        <f t="shared" si="10"/>
        <v>100</v>
      </c>
    </row>
    <row r="656" spans="1:9">
      <c r="A656" s="169" t="s">
        <v>616</v>
      </c>
      <c r="B656" s="168">
        <v>937</v>
      </c>
      <c r="C656" s="167">
        <v>10</v>
      </c>
      <c r="D656" s="167">
        <v>0</v>
      </c>
      <c r="E656" s="166">
        <v>0</v>
      </c>
      <c r="F656" s="165">
        <v>0</v>
      </c>
      <c r="G656" s="107">
        <v>18007</v>
      </c>
      <c r="H656" s="107">
        <v>16642.900000000001</v>
      </c>
      <c r="I656" s="104">
        <f t="shared" si="10"/>
        <v>92.424612650635879</v>
      </c>
    </row>
    <row r="657" spans="1:9">
      <c r="A657" s="169" t="s">
        <v>91</v>
      </c>
      <c r="B657" s="168">
        <v>937</v>
      </c>
      <c r="C657" s="167">
        <v>10</v>
      </c>
      <c r="D657" s="167">
        <v>2</v>
      </c>
      <c r="E657" s="166">
        <v>0</v>
      </c>
      <c r="F657" s="165">
        <v>0</v>
      </c>
      <c r="G657" s="107">
        <v>9133.2000000000007</v>
      </c>
      <c r="H657" s="107">
        <v>7769.1</v>
      </c>
      <c r="I657" s="104">
        <f t="shared" si="10"/>
        <v>85.064380501905134</v>
      </c>
    </row>
    <row r="658" spans="1:9" ht="22.5">
      <c r="A658" s="169" t="s">
        <v>483</v>
      </c>
      <c r="B658" s="168">
        <v>937</v>
      </c>
      <c r="C658" s="167">
        <v>10</v>
      </c>
      <c r="D658" s="167">
        <v>2</v>
      </c>
      <c r="E658" s="166" t="s">
        <v>90</v>
      </c>
      <c r="F658" s="165">
        <v>0</v>
      </c>
      <c r="G658" s="107">
        <v>9133.2000000000007</v>
      </c>
      <c r="H658" s="107">
        <v>7769.1</v>
      </c>
      <c r="I658" s="104">
        <f t="shared" si="10"/>
        <v>85.064380501905134</v>
      </c>
    </row>
    <row r="659" spans="1:9" ht="22.5">
      <c r="A659" s="169" t="s">
        <v>89</v>
      </c>
      <c r="B659" s="168">
        <v>937</v>
      </c>
      <c r="C659" s="167">
        <v>10</v>
      </c>
      <c r="D659" s="167">
        <v>2</v>
      </c>
      <c r="E659" s="166" t="s">
        <v>90</v>
      </c>
      <c r="F659" s="165" t="s">
        <v>88</v>
      </c>
      <c r="G659" s="107">
        <v>4865.3999999999996</v>
      </c>
      <c r="H659" s="107">
        <v>4818</v>
      </c>
      <c r="I659" s="104">
        <f t="shared" si="10"/>
        <v>99.025773831545209</v>
      </c>
    </row>
    <row r="660" spans="1:9" ht="22.5">
      <c r="A660" s="169" t="s">
        <v>573</v>
      </c>
      <c r="B660" s="168">
        <v>937</v>
      </c>
      <c r="C660" s="167">
        <v>10</v>
      </c>
      <c r="D660" s="167">
        <v>2</v>
      </c>
      <c r="E660" s="166" t="s">
        <v>90</v>
      </c>
      <c r="F660" s="165" t="s">
        <v>574</v>
      </c>
      <c r="G660" s="107">
        <v>2987.3</v>
      </c>
      <c r="H660" s="107">
        <v>1831.5</v>
      </c>
      <c r="I660" s="104">
        <f t="shared" si="10"/>
        <v>61.309543735145446</v>
      </c>
    </row>
    <row r="661" spans="1:9">
      <c r="A661" s="169" t="s">
        <v>33</v>
      </c>
      <c r="B661" s="168">
        <v>937</v>
      </c>
      <c r="C661" s="167">
        <v>10</v>
      </c>
      <c r="D661" s="167">
        <v>2</v>
      </c>
      <c r="E661" s="166" t="s">
        <v>90</v>
      </c>
      <c r="F661" s="165" t="s">
        <v>32</v>
      </c>
      <c r="G661" s="107">
        <v>32.5</v>
      </c>
      <c r="H661" s="107">
        <v>32.5</v>
      </c>
      <c r="I661" s="104">
        <f t="shared" si="10"/>
        <v>100</v>
      </c>
    </row>
    <row r="662" spans="1:9" ht="22.5">
      <c r="A662" s="169" t="s">
        <v>12</v>
      </c>
      <c r="B662" s="168">
        <v>937</v>
      </c>
      <c r="C662" s="167">
        <v>10</v>
      </c>
      <c r="D662" s="167">
        <v>2</v>
      </c>
      <c r="E662" s="166" t="s">
        <v>90</v>
      </c>
      <c r="F662" s="165" t="s">
        <v>10</v>
      </c>
      <c r="G662" s="107">
        <v>1019</v>
      </c>
      <c r="H662" s="107">
        <v>872.1</v>
      </c>
      <c r="I662" s="104">
        <f t="shared" si="10"/>
        <v>85.583905789990183</v>
      </c>
    </row>
    <row r="663" spans="1:9" ht="56.25">
      <c r="A663" s="169" t="s">
        <v>23</v>
      </c>
      <c r="B663" s="168">
        <v>937</v>
      </c>
      <c r="C663" s="167">
        <v>10</v>
      </c>
      <c r="D663" s="167">
        <v>2</v>
      </c>
      <c r="E663" s="166" t="s">
        <v>90</v>
      </c>
      <c r="F663" s="165" t="s">
        <v>22</v>
      </c>
      <c r="G663" s="107">
        <v>14.9</v>
      </c>
      <c r="H663" s="107">
        <v>14.9</v>
      </c>
      <c r="I663" s="104">
        <f t="shared" si="10"/>
        <v>100</v>
      </c>
    </row>
    <row r="664" spans="1:9">
      <c r="A664" s="169" t="s">
        <v>31</v>
      </c>
      <c r="B664" s="168">
        <v>937</v>
      </c>
      <c r="C664" s="167">
        <v>10</v>
      </c>
      <c r="D664" s="167">
        <v>2</v>
      </c>
      <c r="E664" s="166" t="s">
        <v>90</v>
      </c>
      <c r="F664" s="165" t="s">
        <v>30</v>
      </c>
      <c r="G664" s="107">
        <v>19</v>
      </c>
      <c r="H664" s="107">
        <v>5</v>
      </c>
      <c r="I664" s="104">
        <f t="shared" si="10"/>
        <v>26.315789473684209</v>
      </c>
    </row>
    <row r="665" spans="1:9">
      <c r="A665" s="169" t="s">
        <v>21</v>
      </c>
      <c r="B665" s="168">
        <v>937</v>
      </c>
      <c r="C665" s="167">
        <v>10</v>
      </c>
      <c r="D665" s="167">
        <v>2</v>
      </c>
      <c r="E665" s="166" t="s">
        <v>90</v>
      </c>
      <c r="F665" s="165" t="s">
        <v>20</v>
      </c>
      <c r="G665" s="107">
        <v>20.100000000000001</v>
      </c>
      <c r="H665" s="107">
        <v>20.100000000000001</v>
      </c>
      <c r="I665" s="104">
        <f t="shared" si="10"/>
        <v>100</v>
      </c>
    </row>
    <row r="666" spans="1:9">
      <c r="A666" s="169" t="s">
        <v>87</v>
      </c>
      <c r="B666" s="168">
        <v>937</v>
      </c>
      <c r="C666" s="167">
        <v>10</v>
      </c>
      <c r="D666" s="167">
        <v>2</v>
      </c>
      <c r="E666" s="166" t="s">
        <v>90</v>
      </c>
      <c r="F666" s="165" t="s">
        <v>86</v>
      </c>
      <c r="G666" s="107">
        <v>175</v>
      </c>
      <c r="H666" s="107">
        <v>175</v>
      </c>
      <c r="I666" s="104">
        <f t="shared" si="10"/>
        <v>100</v>
      </c>
    </row>
    <row r="667" spans="1:9">
      <c r="A667" s="169" t="s">
        <v>85</v>
      </c>
      <c r="B667" s="168">
        <v>937</v>
      </c>
      <c r="C667" s="167">
        <v>10</v>
      </c>
      <c r="D667" s="167">
        <v>3</v>
      </c>
      <c r="E667" s="166">
        <v>0</v>
      </c>
      <c r="F667" s="165">
        <v>0</v>
      </c>
      <c r="G667" s="107">
        <v>8873.7999999999993</v>
      </c>
      <c r="H667" s="107">
        <v>8873.7999999999993</v>
      </c>
      <c r="I667" s="104">
        <f t="shared" si="10"/>
        <v>100</v>
      </c>
    </row>
    <row r="668" spans="1:9" ht="22.5">
      <c r="A668" s="169" t="s">
        <v>38</v>
      </c>
      <c r="B668" s="168">
        <v>937</v>
      </c>
      <c r="C668" s="167">
        <v>10</v>
      </c>
      <c r="D668" s="167">
        <v>3</v>
      </c>
      <c r="E668" s="166" t="s">
        <v>37</v>
      </c>
      <c r="F668" s="165">
        <v>0</v>
      </c>
      <c r="G668" s="107">
        <v>8500</v>
      </c>
      <c r="H668" s="107">
        <v>8500</v>
      </c>
      <c r="I668" s="104">
        <f t="shared" si="10"/>
        <v>100</v>
      </c>
    </row>
    <row r="669" spans="1:9" ht="22.5">
      <c r="A669" s="169" t="s">
        <v>78</v>
      </c>
      <c r="B669" s="168">
        <v>937</v>
      </c>
      <c r="C669" s="167">
        <v>10</v>
      </c>
      <c r="D669" s="167">
        <v>3</v>
      </c>
      <c r="E669" s="166" t="s">
        <v>77</v>
      </c>
      <c r="F669" s="165">
        <v>0</v>
      </c>
      <c r="G669" s="107">
        <v>8500</v>
      </c>
      <c r="H669" s="107">
        <v>8500</v>
      </c>
      <c r="I669" s="104">
        <f t="shared" si="10"/>
        <v>100</v>
      </c>
    </row>
    <row r="670" spans="1:9">
      <c r="A670" s="169" t="s">
        <v>76</v>
      </c>
      <c r="B670" s="168">
        <v>937</v>
      </c>
      <c r="C670" s="167">
        <v>10</v>
      </c>
      <c r="D670" s="167">
        <v>3</v>
      </c>
      <c r="E670" s="166" t="s">
        <v>72</v>
      </c>
      <c r="F670" s="165">
        <v>0</v>
      </c>
      <c r="G670" s="107">
        <v>8500</v>
      </c>
      <c r="H670" s="107">
        <v>8500</v>
      </c>
      <c r="I670" s="104">
        <f t="shared" si="10"/>
        <v>100</v>
      </c>
    </row>
    <row r="671" spans="1:9">
      <c r="A671" s="169" t="s">
        <v>75</v>
      </c>
      <c r="B671" s="168">
        <v>937</v>
      </c>
      <c r="C671" s="167">
        <v>10</v>
      </c>
      <c r="D671" s="167">
        <v>3</v>
      </c>
      <c r="E671" s="166" t="s">
        <v>72</v>
      </c>
      <c r="F671" s="165" t="s">
        <v>74</v>
      </c>
      <c r="G671" s="107">
        <v>8500</v>
      </c>
      <c r="H671" s="107">
        <v>8500</v>
      </c>
      <c r="I671" s="104">
        <f t="shared" si="10"/>
        <v>100</v>
      </c>
    </row>
    <row r="672" spans="1:9">
      <c r="A672" s="169" t="s">
        <v>279</v>
      </c>
      <c r="B672" s="168">
        <v>937</v>
      </c>
      <c r="C672" s="167">
        <v>10</v>
      </c>
      <c r="D672" s="167">
        <v>3</v>
      </c>
      <c r="E672" s="166" t="s">
        <v>278</v>
      </c>
      <c r="F672" s="165">
        <v>0</v>
      </c>
      <c r="G672" s="107">
        <v>373.8</v>
      </c>
      <c r="H672" s="107">
        <v>373.8</v>
      </c>
      <c r="I672" s="104">
        <f t="shared" si="10"/>
        <v>100</v>
      </c>
    </row>
    <row r="673" spans="1:9">
      <c r="A673" s="169" t="s">
        <v>583</v>
      </c>
      <c r="B673" s="168">
        <v>937</v>
      </c>
      <c r="C673" s="167">
        <v>10</v>
      </c>
      <c r="D673" s="167">
        <v>3</v>
      </c>
      <c r="E673" s="166" t="s">
        <v>278</v>
      </c>
      <c r="F673" s="165" t="s">
        <v>584</v>
      </c>
      <c r="G673" s="107">
        <v>30.5</v>
      </c>
      <c r="H673" s="107">
        <v>30.5</v>
      </c>
      <c r="I673" s="104">
        <f t="shared" si="10"/>
        <v>100</v>
      </c>
    </row>
    <row r="674" spans="1:9" ht="13.5" thickBot="1">
      <c r="A674" s="170" t="s">
        <v>488</v>
      </c>
      <c r="B674" s="164">
        <v>937</v>
      </c>
      <c r="C674" s="163">
        <v>10</v>
      </c>
      <c r="D674" s="163">
        <v>3</v>
      </c>
      <c r="E674" s="162" t="s">
        <v>278</v>
      </c>
      <c r="F674" s="161" t="s">
        <v>489</v>
      </c>
      <c r="G674" s="151">
        <v>343.3</v>
      </c>
      <c r="H674" s="107">
        <v>343.3</v>
      </c>
      <c r="I674" s="104">
        <f t="shared" si="10"/>
        <v>100</v>
      </c>
    </row>
    <row r="675" spans="1:9" ht="13.5" thickBot="1">
      <c r="A675" s="171" t="s">
        <v>621</v>
      </c>
      <c r="B675" s="158"/>
      <c r="C675" s="158"/>
      <c r="D675" s="157"/>
      <c r="E675" s="160"/>
      <c r="F675" s="159"/>
      <c r="G675" s="172">
        <v>2848371.8</v>
      </c>
      <c r="H675" s="173">
        <v>2722620.3</v>
      </c>
      <c r="I675" s="174">
        <f t="shared" si="10"/>
        <v>95.585144467446284</v>
      </c>
    </row>
  </sheetData>
  <autoFilter ref="A11:I675"/>
  <mergeCells count="5">
    <mergeCell ref="B9:F9"/>
    <mergeCell ref="G9:G10"/>
    <mergeCell ref="I9:I10"/>
    <mergeCell ref="A5:I7"/>
    <mergeCell ref="H9:H10"/>
  </mergeCells>
  <pageMargins left="0.98425196850393704" right="0" top="0" bottom="0" header="0.15748031496062992" footer="0.19685039370078741"/>
  <pageSetup paperSize="9" scale="61" orientation="portrait" r:id="rId1"/>
  <rowBreaks count="11" manualBreakCount="11">
    <brk id="74" max="8" man="1"/>
    <brk id="122" max="8" man="1"/>
    <brk id="181" max="8" man="1"/>
    <brk id="238" max="8" man="1"/>
    <brk id="294" max="8" man="1"/>
    <brk id="351" max="8" man="1"/>
    <brk id="409" max="8" man="1"/>
    <brk id="466" max="8" man="1"/>
    <brk id="517" max="8" man="1"/>
    <brk id="578" max="8" man="1"/>
    <brk id="63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8"/>
  <sheetViews>
    <sheetView view="pageBreakPreview" zoomScale="80" zoomScaleSheetLayoutView="80" workbookViewId="0">
      <pane xSplit="1" ySplit="7" topLeftCell="B8" activePane="bottomRight" state="frozen"/>
      <selection activeCell="C16" sqref="C16"/>
      <selection pane="topRight" activeCell="C16" sqref="C16"/>
      <selection pane="bottomLeft" activeCell="C16" sqref="C16"/>
      <selection pane="bottomRight" activeCell="F3" sqref="F3"/>
    </sheetView>
  </sheetViews>
  <sheetFormatPr defaultColWidth="9.140625" defaultRowHeight="15.75"/>
  <cols>
    <col min="1" max="1" width="7.28515625" style="20" customWidth="1"/>
    <col min="2" max="2" width="77.7109375" style="20" customWidth="1"/>
    <col min="3" max="3" width="15" style="20" customWidth="1"/>
    <col min="4" max="4" width="14.140625" style="100" customWidth="1"/>
    <col min="5" max="5" width="13.85546875" style="20" customWidth="1"/>
    <col min="6" max="6" width="13.28515625" style="20" customWidth="1"/>
    <col min="7" max="185" width="9.140625" style="20" customWidth="1"/>
    <col min="186" max="16384" width="9.140625" style="20"/>
  </cols>
  <sheetData>
    <row r="1" spans="1:7" s="57" customFormat="1">
      <c r="C1" s="21"/>
      <c r="D1" s="21"/>
      <c r="F1" s="7" t="s">
        <v>701</v>
      </c>
      <c r="G1" s="211"/>
    </row>
    <row r="2" spans="1:7" s="57" customFormat="1">
      <c r="C2" s="21"/>
      <c r="D2" s="21"/>
      <c r="F2" s="215" t="s">
        <v>705</v>
      </c>
      <c r="G2" s="211"/>
    </row>
    <row r="3" spans="1:7" s="57" customFormat="1">
      <c r="A3" s="56"/>
      <c r="C3" s="21"/>
      <c r="D3" s="21"/>
      <c r="F3" s="217" t="s">
        <v>709</v>
      </c>
      <c r="G3" s="211"/>
    </row>
    <row r="4" spans="1:7">
      <c r="B4" s="88"/>
      <c r="C4" s="88"/>
      <c r="D4" s="119"/>
    </row>
    <row r="5" spans="1:7" ht="33.75" customHeight="1">
      <c r="A5" s="241" t="s">
        <v>655</v>
      </c>
      <c r="B5" s="241"/>
      <c r="C5" s="241"/>
      <c r="D5" s="241"/>
      <c r="E5" s="241"/>
      <c r="F5" s="241"/>
    </row>
    <row r="6" spans="1:7">
      <c r="A6" s="22"/>
      <c r="B6" s="21"/>
      <c r="C6" s="22"/>
      <c r="D6" s="22"/>
    </row>
    <row r="7" spans="1:7" ht="49.5" customHeight="1">
      <c r="A7" s="49" t="s">
        <v>399</v>
      </c>
      <c r="B7" s="23" t="s">
        <v>400</v>
      </c>
      <c r="C7" s="23" t="s">
        <v>291</v>
      </c>
      <c r="D7" s="23" t="s">
        <v>448</v>
      </c>
      <c r="E7" s="89" t="s">
        <v>298</v>
      </c>
      <c r="F7" s="89" t="s">
        <v>296</v>
      </c>
    </row>
    <row r="8" spans="1:7" ht="47.25">
      <c r="A8" s="90">
        <v>1</v>
      </c>
      <c r="B8" s="61" t="s">
        <v>401</v>
      </c>
      <c r="C8" s="91" t="s">
        <v>493</v>
      </c>
      <c r="D8" s="29">
        <f>D10+D11</f>
        <v>1179.8999999999999</v>
      </c>
      <c r="E8" s="92">
        <f t="shared" ref="E8" si="0">E10+E11</f>
        <v>1179.8999999999999</v>
      </c>
      <c r="F8" s="29">
        <f>E8/D8*100</f>
        <v>100</v>
      </c>
    </row>
    <row r="9" spans="1:7">
      <c r="A9" s="51"/>
      <c r="B9" s="52" t="s">
        <v>416</v>
      </c>
      <c r="C9" s="53"/>
      <c r="D9" s="26"/>
      <c r="E9" s="55"/>
      <c r="F9" s="29"/>
    </row>
    <row r="10" spans="1:7" ht="47.25">
      <c r="A10" s="50"/>
      <c r="B10" s="24" t="s">
        <v>417</v>
      </c>
      <c r="C10" s="25" t="s">
        <v>494</v>
      </c>
      <c r="D10" s="26">
        <v>58.8</v>
      </c>
      <c r="E10" s="55">
        <v>58.8</v>
      </c>
      <c r="F10" s="26">
        <f>E10/D10*100</f>
        <v>100</v>
      </c>
    </row>
    <row r="11" spans="1:7" ht="31.5">
      <c r="A11" s="50"/>
      <c r="B11" s="24" t="s">
        <v>418</v>
      </c>
      <c r="C11" s="25" t="s">
        <v>495</v>
      </c>
      <c r="D11" s="26">
        <v>1121.0999999999999</v>
      </c>
      <c r="E11" s="55">
        <v>1121.0999999999999</v>
      </c>
      <c r="F11" s="26">
        <f>E11/D11*100</f>
        <v>100</v>
      </c>
    </row>
    <row r="12" spans="1:7" ht="31.5">
      <c r="A12" s="93">
        <v>2</v>
      </c>
      <c r="B12" s="61" t="s">
        <v>402</v>
      </c>
      <c r="C12" s="91" t="s">
        <v>496</v>
      </c>
      <c r="D12" s="29">
        <f>D14+D15+D16+D17</f>
        <v>7927.2</v>
      </c>
      <c r="E12" s="29">
        <f>E14+E15+E16+E17</f>
        <v>7922.2</v>
      </c>
      <c r="F12" s="29">
        <f>E12/D12*100</f>
        <v>99.93692602684429</v>
      </c>
    </row>
    <row r="13" spans="1:7">
      <c r="A13" s="54"/>
      <c r="B13" s="24" t="s">
        <v>416</v>
      </c>
      <c r="C13" s="25"/>
      <c r="D13" s="26"/>
      <c r="E13" s="55"/>
      <c r="F13" s="29"/>
    </row>
    <row r="14" spans="1:7">
      <c r="A14" s="54"/>
      <c r="B14" s="24" t="s">
        <v>419</v>
      </c>
      <c r="C14" s="25" t="s">
        <v>497</v>
      </c>
      <c r="D14" s="26">
        <v>35</v>
      </c>
      <c r="E14" s="55">
        <v>35</v>
      </c>
      <c r="F14" s="26">
        <f t="shared" ref="F14:F55" si="1">E14/D14*100</f>
        <v>100</v>
      </c>
    </row>
    <row r="15" spans="1:7">
      <c r="A15" s="54"/>
      <c r="B15" s="24" t="s">
        <v>420</v>
      </c>
      <c r="C15" s="25" t="s">
        <v>498</v>
      </c>
      <c r="D15" s="26">
        <v>967.5</v>
      </c>
      <c r="E15" s="55">
        <v>967.5</v>
      </c>
      <c r="F15" s="26">
        <f t="shared" si="1"/>
        <v>100</v>
      </c>
    </row>
    <row r="16" spans="1:7" ht="31.5">
      <c r="A16" s="54"/>
      <c r="B16" s="24" t="s">
        <v>421</v>
      </c>
      <c r="C16" s="25" t="s">
        <v>499</v>
      </c>
      <c r="D16" s="26">
        <v>6424</v>
      </c>
      <c r="E16" s="55">
        <v>6419</v>
      </c>
      <c r="F16" s="26">
        <f t="shared" si="1"/>
        <v>99.922166874221674</v>
      </c>
    </row>
    <row r="17" spans="1:6">
      <c r="A17" s="54"/>
      <c r="B17" s="24" t="s">
        <v>532</v>
      </c>
      <c r="C17" s="25" t="s">
        <v>533</v>
      </c>
      <c r="D17" s="26">
        <v>500.7</v>
      </c>
      <c r="E17" s="55">
        <v>500.7</v>
      </c>
      <c r="F17" s="26">
        <f>E17/D17*100</f>
        <v>100</v>
      </c>
    </row>
    <row r="18" spans="1:6" ht="31.5">
      <c r="A18" s="90">
        <v>3</v>
      </c>
      <c r="B18" s="61" t="s">
        <v>403</v>
      </c>
      <c r="C18" s="91" t="s">
        <v>500</v>
      </c>
      <c r="D18" s="92">
        <f t="shared" ref="D18" si="2">SUM(D20:D27)</f>
        <v>433279.60000000003</v>
      </c>
      <c r="E18" s="92">
        <f>SUM(E20:E27)</f>
        <v>420131.70000000007</v>
      </c>
      <c r="F18" s="29">
        <f t="shared" si="1"/>
        <v>96.965492951895271</v>
      </c>
    </row>
    <row r="19" spans="1:6">
      <c r="A19" s="50"/>
      <c r="B19" s="52" t="s">
        <v>416</v>
      </c>
      <c r="C19" s="25"/>
      <c r="D19" s="26"/>
      <c r="E19" s="55"/>
      <c r="F19" s="29"/>
    </row>
    <row r="20" spans="1:6" ht="31.5">
      <c r="A20" s="50"/>
      <c r="B20" s="24" t="s">
        <v>422</v>
      </c>
      <c r="C20" s="25" t="s">
        <v>501</v>
      </c>
      <c r="D20" s="26">
        <v>177231.55</v>
      </c>
      <c r="E20" s="94">
        <v>176612.2</v>
      </c>
      <c r="F20" s="26">
        <f t="shared" si="1"/>
        <v>99.650541904079731</v>
      </c>
    </row>
    <row r="21" spans="1:6" ht="31.5">
      <c r="A21" s="50"/>
      <c r="B21" s="24" t="s">
        <v>423</v>
      </c>
      <c r="C21" s="25" t="s">
        <v>502</v>
      </c>
      <c r="D21" s="26">
        <v>49772.85</v>
      </c>
      <c r="E21" s="94">
        <v>49749.3</v>
      </c>
      <c r="F21" s="26">
        <f t="shared" si="1"/>
        <v>99.952685048173862</v>
      </c>
    </row>
    <row r="22" spans="1:6" ht="31.5">
      <c r="A22" s="50"/>
      <c r="B22" s="24" t="s">
        <v>424</v>
      </c>
      <c r="C22" s="25" t="s">
        <v>503</v>
      </c>
      <c r="D22" s="26">
        <v>6624.9</v>
      </c>
      <c r="E22" s="55">
        <v>6608.1</v>
      </c>
      <c r="F22" s="26">
        <f t="shared" si="1"/>
        <v>99.74641126658517</v>
      </c>
    </row>
    <row r="23" spans="1:6" ht="31.5">
      <c r="A23" s="50"/>
      <c r="B23" s="24" t="s">
        <v>425</v>
      </c>
      <c r="C23" s="25" t="s">
        <v>504</v>
      </c>
      <c r="D23" s="26">
        <v>7860</v>
      </c>
      <c r="E23" s="55">
        <v>7860</v>
      </c>
      <c r="F23" s="26">
        <f t="shared" si="1"/>
        <v>100</v>
      </c>
    </row>
    <row r="24" spans="1:6">
      <c r="A24" s="50"/>
      <c r="B24" s="24" t="s">
        <v>426</v>
      </c>
      <c r="C24" s="25" t="s">
        <v>505</v>
      </c>
      <c r="D24" s="26">
        <v>136445.1</v>
      </c>
      <c r="E24" s="55">
        <v>124022.1</v>
      </c>
      <c r="F24" s="26">
        <f t="shared" si="1"/>
        <v>90.895239184111404</v>
      </c>
    </row>
    <row r="25" spans="1:6" ht="31.5">
      <c r="A25" s="50"/>
      <c r="B25" s="24" t="s">
        <v>427</v>
      </c>
      <c r="C25" s="25" t="s">
        <v>506</v>
      </c>
      <c r="D25" s="26">
        <v>39.4</v>
      </c>
      <c r="E25" s="55">
        <v>39.4</v>
      </c>
      <c r="F25" s="26">
        <f t="shared" si="1"/>
        <v>100</v>
      </c>
    </row>
    <row r="26" spans="1:6">
      <c r="A26" s="50"/>
      <c r="B26" s="95" t="s">
        <v>491</v>
      </c>
      <c r="C26" s="25" t="s">
        <v>507</v>
      </c>
      <c r="D26" s="26">
        <v>1044.7</v>
      </c>
      <c r="E26" s="55">
        <v>992.2</v>
      </c>
      <c r="F26" s="26">
        <f t="shared" si="1"/>
        <v>94.974633866181676</v>
      </c>
    </row>
    <row r="27" spans="1:6" ht="23.25" customHeight="1">
      <c r="A27" s="50"/>
      <c r="B27" s="95" t="s">
        <v>492</v>
      </c>
      <c r="C27" s="25" t="s">
        <v>508</v>
      </c>
      <c r="D27" s="26">
        <v>54261.1</v>
      </c>
      <c r="E27" s="55">
        <v>54248.4</v>
      </c>
      <c r="F27" s="26">
        <f t="shared" si="1"/>
        <v>99.976594650679772</v>
      </c>
    </row>
    <row r="28" spans="1:6">
      <c r="A28" s="90">
        <v>4</v>
      </c>
      <c r="B28" s="61" t="s">
        <v>404</v>
      </c>
      <c r="C28" s="91" t="s">
        <v>509</v>
      </c>
      <c r="D28" s="29">
        <f t="shared" ref="D28:E28" si="3">D31+D32+D30</f>
        <v>29528.5</v>
      </c>
      <c r="E28" s="92">
        <f t="shared" si="3"/>
        <v>27933.800000000003</v>
      </c>
      <c r="F28" s="29">
        <f t="shared" si="1"/>
        <v>94.599454764041525</v>
      </c>
    </row>
    <row r="29" spans="1:6">
      <c r="A29" s="50"/>
      <c r="B29" s="24" t="s">
        <v>416</v>
      </c>
      <c r="C29" s="25"/>
      <c r="D29" s="26"/>
      <c r="E29" s="55"/>
      <c r="F29" s="29"/>
    </row>
    <row r="30" spans="1:6" ht="31.5">
      <c r="A30" s="50"/>
      <c r="B30" s="24" t="s">
        <v>428</v>
      </c>
      <c r="C30" s="25" t="s">
        <v>510</v>
      </c>
      <c r="D30" s="26">
        <v>2628.4</v>
      </c>
      <c r="E30" s="55">
        <v>2628.4</v>
      </c>
      <c r="F30" s="26">
        <f t="shared" si="1"/>
        <v>100</v>
      </c>
    </row>
    <row r="31" spans="1:6">
      <c r="A31" s="50"/>
      <c r="B31" s="24" t="s">
        <v>429</v>
      </c>
      <c r="C31" s="25" t="s">
        <v>511</v>
      </c>
      <c r="D31" s="26">
        <v>26900.1</v>
      </c>
      <c r="E31" s="55">
        <v>25305.4</v>
      </c>
      <c r="F31" s="26">
        <f t="shared" si="1"/>
        <v>94.071769249928451</v>
      </c>
    </row>
    <row r="32" spans="1:6" ht="31.5" hidden="1">
      <c r="A32" s="50"/>
      <c r="B32" s="24" t="s">
        <v>430</v>
      </c>
      <c r="C32" s="25" t="s">
        <v>512</v>
      </c>
      <c r="D32" s="26"/>
      <c r="E32" s="55"/>
      <c r="F32" s="26" t="e">
        <f t="shared" si="1"/>
        <v>#DIV/0!</v>
      </c>
    </row>
    <row r="33" spans="1:7" ht="31.5">
      <c r="A33" s="90">
        <v>5</v>
      </c>
      <c r="B33" s="61" t="s">
        <v>49</v>
      </c>
      <c r="C33" s="91" t="s">
        <v>513</v>
      </c>
      <c r="D33" s="29">
        <f t="shared" ref="D33:E33" si="4">SUM(D35:D39)</f>
        <v>1594079.9500000002</v>
      </c>
      <c r="E33" s="92">
        <f t="shared" si="4"/>
        <v>1534685.8</v>
      </c>
      <c r="F33" s="29">
        <f t="shared" si="1"/>
        <v>96.274079603096439</v>
      </c>
    </row>
    <row r="34" spans="1:7">
      <c r="A34" s="50"/>
      <c r="B34" s="24" t="s">
        <v>416</v>
      </c>
      <c r="C34" s="25"/>
      <c r="D34" s="26"/>
      <c r="E34" s="55"/>
      <c r="F34" s="29"/>
    </row>
    <row r="35" spans="1:7">
      <c r="A35" s="50"/>
      <c r="B35" s="24" t="s">
        <v>431</v>
      </c>
      <c r="C35" s="25" t="s">
        <v>514</v>
      </c>
      <c r="D35" s="26">
        <v>618187</v>
      </c>
      <c r="E35" s="55">
        <v>574997.5</v>
      </c>
      <c r="F35" s="26">
        <f t="shared" si="1"/>
        <v>93.013521798420214</v>
      </c>
    </row>
    <row r="36" spans="1:7">
      <c r="A36" s="50"/>
      <c r="B36" s="24" t="s">
        <v>432</v>
      </c>
      <c r="C36" s="25" t="s">
        <v>515</v>
      </c>
      <c r="D36" s="26">
        <v>886010.35</v>
      </c>
      <c r="E36" s="55">
        <v>875380</v>
      </c>
      <c r="F36" s="26">
        <f t="shared" si="1"/>
        <v>98.800200245967787</v>
      </c>
    </row>
    <row r="37" spans="1:7">
      <c r="A37" s="50"/>
      <c r="B37" s="24" t="s">
        <v>433</v>
      </c>
      <c r="C37" s="25" t="s">
        <v>516</v>
      </c>
      <c r="D37" s="26">
        <v>59174.8</v>
      </c>
      <c r="E37" s="55">
        <v>55349.599999999999</v>
      </c>
      <c r="F37" s="26">
        <f t="shared" si="1"/>
        <v>93.535761844568967</v>
      </c>
    </row>
    <row r="38" spans="1:7">
      <c r="A38" s="50"/>
      <c r="B38" s="24" t="s">
        <v>434</v>
      </c>
      <c r="C38" s="25" t="s">
        <v>517</v>
      </c>
      <c r="D38" s="26">
        <v>8728.2000000000007</v>
      </c>
      <c r="E38" s="55">
        <v>8724.5</v>
      </c>
      <c r="F38" s="26">
        <f t="shared" si="1"/>
        <v>99.957608670745387</v>
      </c>
    </row>
    <row r="39" spans="1:7" ht="31.5">
      <c r="A39" s="50"/>
      <c r="B39" s="24" t="s">
        <v>435</v>
      </c>
      <c r="C39" s="25" t="s">
        <v>518</v>
      </c>
      <c r="D39" s="26">
        <v>21979.599999999999</v>
      </c>
      <c r="E39" s="55">
        <v>20234.2</v>
      </c>
      <c r="F39" s="26">
        <f t="shared" si="1"/>
        <v>92.059000163788255</v>
      </c>
      <c r="G39" s="120"/>
    </row>
    <row r="40" spans="1:7" ht="31.5">
      <c r="A40" s="90">
        <v>6</v>
      </c>
      <c r="B40" s="61" t="s">
        <v>100</v>
      </c>
      <c r="C40" s="91" t="s">
        <v>519</v>
      </c>
      <c r="D40" s="29">
        <f>D42+D43+D44</f>
        <v>52908.399999999994</v>
      </c>
      <c r="E40" s="92">
        <f t="shared" ref="E40" si="5">E42+E43+E44</f>
        <v>48497.3</v>
      </c>
      <c r="F40" s="29">
        <f t="shared" si="1"/>
        <v>91.662760544639426</v>
      </c>
    </row>
    <row r="41" spans="1:7">
      <c r="A41" s="50"/>
      <c r="B41" s="24" t="s">
        <v>436</v>
      </c>
      <c r="C41" s="25"/>
      <c r="D41" s="26"/>
      <c r="E41" s="55"/>
      <c r="F41" s="29"/>
    </row>
    <row r="42" spans="1:7" ht="31.5">
      <c r="A42" s="50"/>
      <c r="B42" s="24" t="s">
        <v>437</v>
      </c>
      <c r="C42" s="25" t="s">
        <v>520</v>
      </c>
      <c r="D42" s="26">
        <v>23929.5</v>
      </c>
      <c r="E42" s="55">
        <v>22943.1</v>
      </c>
      <c r="F42" s="26">
        <f>E42/D42*100</f>
        <v>95.87789130571052</v>
      </c>
    </row>
    <row r="43" spans="1:7">
      <c r="A43" s="50"/>
      <c r="B43" s="24" t="s">
        <v>438</v>
      </c>
      <c r="C43" s="25" t="s">
        <v>521</v>
      </c>
      <c r="D43" s="26">
        <v>18072.599999999999</v>
      </c>
      <c r="E43" s="55">
        <v>16249.9</v>
      </c>
      <c r="F43" s="26">
        <f t="shared" si="1"/>
        <v>89.914566802784336</v>
      </c>
    </row>
    <row r="44" spans="1:7" ht="31.5">
      <c r="A44" s="50"/>
      <c r="B44" s="24" t="s">
        <v>439</v>
      </c>
      <c r="C44" s="25" t="s">
        <v>522</v>
      </c>
      <c r="D44" s="26">
        <v>10906.3</v>
      </c>
      <c r="E44" s="55">
        <v>9304.2999999999993</v>
      </c>
      <c r="F44" s="26">
        <f t="shared" si="1"/>
        <v>85.311242126110599</v>
      </c>
    </row>
    <row r="45" spans="1:7" ht="31.5">
      <c r="A45" s="90">
        <v>7</v>
      </c>
      <c r="B45" s="61" t="s">
        <v>38</v>
      </c>
      <c r="C45" s="91" t="s">
        <v>523</v>
      </c>
      <c r="D45" s="29">
        <f t="shared" ref="D45:E45" si="6">D47+D48+D49</f>
        <v>445354.6</v>
      </c>
      <c r="E45" s="92">
        <f t="shared" si="6"/>
        <v>440198.30000000005</v>
      </c>
      <c r="F45" s="29">
        <f t="shared" si="1"/>
        <v>98.842203493575695</v>
      </c>
    </row>
    <row r="46" spans="1:7">
      <c r="A46" s="50"/>
      <c r="B46" s="24" t="s">
        <v>436</v>
      </c>
      <c r="C46" s="25"/>
      <c r="D46" s="26"/>
      <c r="E46" s="55"/>
      <c r="F46" s="29"/>
    </row>
    <row r="47" spans="1:7" ht="31.5">
      <c r="A47" s="50"/>
      <c r="B47" s="24" t="s">
        <v>440</v>
      </c>
      <c r="C47" s="25" t="s">
        <v>524</v>
      </c>
      <c r="D47" s="26">
        <v>243829.9</v>
      </c>
      <c r="E47" s="55">
        <v>238991.1</v>
      </c>
      <c r="F47" s="26">
        <f t="shared" si="1"/>
        <v>98.015501790387489</v>
      </c>
    </row>
    <row r="48" spans="1:7">
      <c r="A48" s="50"/>
      <c r="B48" s="24" t="s">
        <v>441</v>
      </c>
      <c r="C48" s="25" t="s">
        <v>525</v>
      </c>
      <c r="D48" s="26">
        <v>189559.3</v>
      </c>
      <c r="E48" s="55">
        <v>189559.3</v>
      </c>
      <c r="F48" s="26">
        <f t="shared" si="1"/>
        <v>100</v>
      </c>
    </row>
    <row r="49" spans="1:6" ht="31.5">
      <c r="A49" s="50"/>
      <c r="B49" s="24" t="s">
        <v>442</v>
      </c>
      <c r="C49" s="25" t="s">
        <v>526</v>
      </c>
      <c r="D49" s="26">
        <v>11965.4</v>
      </c>
      <c r="E49" s="55">
        <v>11647.9</v>
      </c>
      <c r="F49" s="26">
        <f t="shared" si="1"/>
        <v>97.346515787186377</v>
      </c>
    </row>
    <row r="50" spans="1:6" ht="31.5">
      <c r="A50" s="90">
        <v>8</v>
      </c>
      <c r="B50" s="61" t="s">
        <v>17</v>
      </c>
      <c r="C50" s="91" t="s">
        <v>527</v>
      </c>
      <c r="D50" s="29">
        <f t="shared" ref="D50:E50" si="7">D52+D53</f>
        <v>8484.2999999999993</v>
      </c>
      <c r="E50" s="92">
        <f t="shared" si="7"/>
        <v>8484.2999999999993</v>
      </c>
      <c r="F50" s="29">
        <f t="shared" si="1"/>
        <v>100</v>
      </c>
    </row>
    <row r="51" spans="1:6">
      <c r="A51" s="50"/>
      <c r="B51" s="20" t="s">
        <v>416</v>
      </c>
      <c r="C51" s="25"/>
      <c r="D51" s="26"/>
      <c r="E51" s="55"/>
      <c r="F51" s="29"/>
    </row>
    <row r="52" spans="1:6">
      <c r="A52" s="50"/>
      <c r="B52" s="24" t="s">
        <v>443</v>
      </c>
      <c r="C52" s="25" t="s">
        <v>528</v>
      </c>
      <c r="D52" s="26">
        <v>8105.5</v>
      </c>
      <c r="E52" s="55">
        <v>8105.5</v>
      </c>
      <c r="F52" s="26">
        <f t="shared" si="1"/>
        <v>100</v>
      </c>
    </row>
    <row r="53" spans="1:6">
      <c r="A53" s="50"/>
      <c r="B53" s="24" t="s">
        <v>444</v>
      </c>
      <c r="C53" s="25" t="s">
        <v>529</v>
      </c>
      <c r="D53" s="26">
        <v>378.8</v>
      </c>
      <c r="E53" s="55">
        <v>378.8</v>
      </c>
      <c r="F53" s="26">
        <f t="shared" si="1"/>
        <v>100</v>
      </c>
    </row>
    <row r="54" spans="1:6" ht="47.25">
      <c r="A54" s="90">
        <v>9</v>
      </c>
      <c r="B54" s="61" t="s">
        <v>5</v>
      </c>
      <c r="C54" s="91" t="s">
        <v>530</v>
      </c>
      <c r="D54" s="96">
        <f>D55</f>
        <v>14410.1</v>
      </c>
      <c r="E54" s="97">
        <f t="shared" ref="E54" si="8">E55</f>
        <v>14332.8</v>
      </c>
      <c r="F54" s="29">
        <f t="shared" si="1"/>
        <v>99.463570690002143</v>
      </c>
    </row>
    <row r="55" spans="1:6">
      <c r="A55" s="50"/>
      <c r="B55" s="24" t="s">
        <v>445</v>
      </c>
      <c r="C55" s="25" t="s">
        <v>531</v>
      </c>
      <c r="D55" s="26">
        <v>14410.1</v>
      </c>
      <c r="E55" s="98">
        <v>14332.8</v>
      </c>
      <c r="F55" s="26">
        <f t="shared" si="1"/>
        <v>99.463570690002143</v>
      </c>
    </row>
    <row r="56" spans="1:6">
      <c r="A56" s="27"/>
      <c r="B56" s="48" t="s">
        <v>405</v>
      </c>
      <c r="C56" s="28"/>
      <c r="D56" s="29">
        <f>D8+D12+D18+D28+D33+D40+D45+D50+D54</f>
        <v>2587152.5500000003</v>
      </c>
      <c r="E56" s="29">
        <f>E8+E12+E18+E28+E33+E40+E45+E50+E54</f>
        <v>2503366.0999999996</v>
      </c>
      <c r="F56" s="29">
        <f>E56/D56*100</f>
        <v>96.761441454235054</v>
      </c>
    </row>
    <row r="57" spans="1:6">
      <c r="A57" s="30"/>
      <c r="B57" s="30"/>
      <c r="C57" s="19"/>
      <c r="D57" s="99"/>
    </row>
    <row r="58" spans="1:6">
      <c r="A58" s="19"/>
      <c r="B58" s="19"/>
      <c r="C58" s="19"/>
      <c r="D58" s="99"/>
      <c r="E58" s="128"/>
    </row>
  </sheetData>
  <mergeCells count="1">
    <mergeCell ref="A5:F5"/>
  </mergeCells>
  <pageMargins left="0.94488188976377963" right="0.19685039370078741" top="0.27559055118110237" bottom="0.15748031496062992" header="0.51181102362204722" footer="0.19685039370078741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view="pageBreakPreview" zoomScale="90" zoomScaleSheetLayoutView="90" workbookViewId="0">
      <selection activeCell="D10" sqref="D10:D12"/>
    </sheetView>
  </sheetViews>
  <sheetFormatPr defaultRowHeight="18.75"/>
  <cols>
    <col min="1" max="1" width="15.5703125" style="32" customWidth="1"/>
    <col min="2" max="2" width="16.7109375" style="32" customWidth="1"/>
    <col min="3" max="3" width="21.140625" style="32" customWidth="1"/>
    <col min="4" max="4" width="23" style="32" customWidth="1"/>
    <col min="5" max="5" width="52.42578125" style="32" customWidth="1"/>
    <col min="6" max="256" width="9.140625" style="32"/>
    <col min="257" max="257" width="15.5703125" style="32" customWidth="1"/>
    <col min="258" max="258" width="13.85546875" style="32" customWidth="1"/>
    <col min="259" max="259" width="20.140625" style="32" customWidth="1"/>
    <col min="260" max="260" width="25.28515625" style="32" customWidth="1"/>
    <col min="261" max="261" width="55.140625" style="32" customWidth="1"/>
    <col min="262" max="512" width="9.140625" style="32"/>
    <col min="513" max="513" width="15.5703125" style="32" customWidth="1"/>
    <col min="514" max="514" width="13.85546875" style="32" customWidth="1"/>
    <col min="515" max="515" width="20.140625" style="32" customWidth="1"/>
    <col min="516" max="516" width="25.28515625" style="32" customWidth="1"/>
    <col min="517" max="517" width="55.140625" style="32" customWidth="1"/>
    <col min="518" max="768" width="9.140625" style="32"/>
    <col min="769" max="769" width="15.5703125" style="32" customWidth="1"/>
    <col min="770" max="770" width="13.85546875" style="32" customWidth="1"/>
    <col min="771" max="771" width="20.140625" style="32" customWidth="1"/>
    <col min="772" max="772" width="25.28515625" style="32" customWidth="1"/>
    <col min="773" max="773" width="55.140625" style="32" customWidth="1"/>
    <col min="774" max="1024" width="9.140625" style="32"/>
    <col min="1025" max="1025" width="15.5703125" style="32" customWidth="1"/>
    <col min="1026" max="1026" width="13.85546875" style="32" customWidth="1"/>
    <col min="1027" max="1027" width="20.140625" style="32" customWidth="1"/>
    <col min="1028" max="1028" width="25.28515625" style="32" customWidth="1"/>
    <col min="1029" max="1029" width="55.140625" style="32" customWidth="1"/>
    <col min="1030" max="1280" width="9.140625" style="32"/>
    <col min="1281" max="1281" width="15.5703125" style="32" customWidth="1"/>
    <col min="1282" max="1282" width="13.85546875" style="32" customWidth="1"/>
    <col min="1283" max="1283" width="20.140625" style="32" customWidth="1"/>
    <col min="1284" max="1284" width="25.28515625" style="32" customWidth="1"/>
    <col min="1285" max="1285" width="55.140625" style="32" customWidth="1"/>
    <col min="1286" max="1536" width="9.140625" style="32"/>
    <col min="1537" max="1537" width="15.5703125" style="32" customWidth="1"/>
    <col min="1538" max="1538" width="13.85546875" style="32" customWidth="1"/>
    <col min="1539" max="1539" width="20.140625" style="32" customWidth="1"/>
    <col min="1540" max="1540" width="25.28515625" style="32" customWidth="1"/>
    <col min="1541" max="1541" width="55.140625" style="32" customWidth="1"/>
    <col min="1542" max="1792" width="9.140625" style="32"/>
    <col min="1793" max="1793" width="15.5703125" style="32" customWidth="1"/>
    <col min="1794" max="1794" width="13.85546875" style="32" customWidth="1"/>
    <col min="1795" max="1795" width="20.140625" style="32" customWidth="1"/>
    <col min="1796" max="1796" width="25.28515625" style="32" customWidth="1"/>
    <col min="1797" max="1797" width="55.140625" style="32" customWidth="1"/>
    <col min="1798" max="2048" width="9.140625" style="32"/>
    <col min="2049" max="2049" width="15.5703125" style="32" customWidth="1"/>
    <col min="2050" max="2050" width="13.85546875" style="32" customWidth="1"/>
    <col min="2051" max="2051" width="20.140625" style="32" customWidth="1"/>
    <col min="2052" max="2052" width="25.28515625" style="32" customWidth="1"/>
    <col min="2053" max="2053" width="55.140625" style="32" customWidth="1"/>
    <col min="2054" max="2304" width="9.140625" style="32"/>
    <col min="2305" max="2305" width="15.5703125" style="32" customWidth="1"/>
    <col min="2306" max="2306" width="13.85546875" style="32" customWidth="1"/>
    <col min="2307" max="2307" width="20.140625" style="32" customWidth="1"/>
    <col min="2308" max="2308" width="25.28515625" style="32" customWidth="1"/>
    <col min="2309" max="2309" width="55.140625" style="32" customWidth="1"/>
    <col min="2310" max="2560" width="9.140625" style="32"/>
    <col min="2561" max="2561" width="15.5703125" style="32" customWidth="1"/>
    <col min="2562" max="2562" width="13.85546875" style="32" customWidth="1"/>
    <col min="2563" max="2563" width="20.140625" style="32" customWidth="1"/>
    <col min="2564" max="2564" width="25.28515625" style="32" customWidth="1"/>
    <col min="2565" max="2565" width="55.140625" style="32" customWidth="1"/>
    <col min="2566" max="2816" width="9.140625" style="32"/>
    <col min="2817" max="2817" width="15.5703125" style="32" customWidth="1"/>
    <col min="2818" max="2818" width="13.85546875" style="32" customWidth="1"/>
    <col min="2819" max="2819" width="20.140625" style="32" customWidth="1"/>
    <col min="2820" max="2820" width="25.28515625" style="32" customWidth="1"/>
    <col min="2821" max="2821" width="55.140625" style="32" customWidth="1"/>
    <col min="2822" max="3072" width="9.140625" style="32"/>
    <col min="3073" max="3073" width="15.5703125" style="32" customWidth="1"/>
    <col min="3074" max="3074" width="13.85546875" style="32" customWidth="1"/>
    <col min="3075" max="3075" width="20.140625" style="32" customWidth="1"/>
    <col min="3076" max="3076" width="25.28515625" style="32" customWidth="1"/>
    <col min="3077" max="3077" width="55.140625" style="32" customWidth="1"/>
    <col min="3078" max="3328" width="9.140625" style="32"/>
    <col min="3329" max="3329" width="15.5703125" style="32" customWidth="1"/>
    <col min="3330" max="3330" width="13.85546875" style="32" customWidth="1"/>
    <col min="3331" max="3331" width="20.140625" style="32" customWidth="1"/>
    <col min="3332" max="3332" width="25.28515625" style="32" customWidth="1"/>
    <col min="3333" max="3333" width="55.140625" style="32" customWidth="1"/>
    <col min="3334" max="3584" width="9.140625" style="32"/>
    <col min="3585" max="3585" width="15.5703125" style="32" customWidth="1"/>
    <col min="3586" max="3586" width="13.85546875" style="32" customWidth="1"/>
    <col min="3587" max="3587" width="20.140625" style="32" customWidth="1"/>
    <col min="3588" max="3588" width="25.28515625" style="32" customWidth="1"/>
    <col min="3589" max="3589" width="55.140625" style="32" customWidth="1"/>
    <col min="3590" max="3840" width="9.140625" style="32"/>
    <col min="3841" max="3841" width="15.5703125" style="32" customWidth="1"/>
    <col min="3842" max="3842" width="13.85546875" style="32" customWidth="1"/>
    <col min="3843" max="3843" width="20.140625" style="32" customWidth="1"/>
    <col min="3844" max="3844" width="25.28515625" style="32" customWidth="1"/>
    <col min="3845" max="3845" width="55.140625" style="32" customWidth="1"/>
    <col min="3846" max="4096" width="9.140625" style="32"/>
    <col min="4097" max="4097" width="15.5703125" style="32" customWidth="1"/>
    <col min="4098" max="4098" width="13.85546875" style="32" customWidth="1"/>
    <col min="4099" max="4099" width="20.140625" style="32" customWidth="1"/>
    <col min="4100" max="4100" width="25.28515625" style="32" customWidth="1"/>
    <col min="4101" max="4101" width="55.140625" style="32" customWidth="1"/>
    <col min="4102" max="4352" width="9.140625" style="32"/>
    <col min="4353" max="4353" width="15.5703125" style="32" customWidth="1"/>
    <col min="4354" max="4354" width="13.85546875" style="32" customWidth="1"/>
    <col min="4355" max="4355" width="20.140625" style="32" customWidth="1"/>
    <col min="4356" max="4356" width="25.28515625" style="32" customWidth="1"/>
    <col min="4357" max="4357" width="55.140625" style="32" customWidth="1"/>
    <col min="4358" max="4608" width="9.140625" style="32"/>
    <col min="4609" max="4609" width="15.5703125" style="32" customWidth="1"/>
    <col min="4610" max="4610" width="13.85546875" style="32" customWidth="1"/>
    <col min="4611" max="4611" width="20.140625" style="32" customWidth="1"/>
    <col min="4612" max="4612" width="25.28515625" style="32" customWidth="1"/>
    <col min="4613" max="4613" width="55.140625" style="32" customWidth="1"/>
    <col min="4614" max="4864" width="9.140625" style="32"/>
    <col min="4865" max="4865" width="15.5703125" style="32" customWidth="1"/>
    <col min="4866" max="4866" width="13.85546875" style="32" customWidth="1"/>
    <col min="4867" max="4867" width="20.140625" style="32" customWidth="1"/>
    <col min="4868" max="4868" width="25.28515625" style="32" customWidth="1"/>
    <col min="4869" max="4869" width="55.140625" style="32" customWidth="1"/>
    <col min="4870" max="5120" width="9.140625" style="32"/>
    <col min="5121" max="5121" width="15.5703125" style="32" customWidth="1"/>
    <col min="5122" max="5122" width="13.85546875" style="32" customWidth="1"/>
    <col min="5123" max="5123" width="20.140625" style="32" customWidth="1"/>
    <col min="5124" max="5124" width="25.28515625" style="32" customWidth="1"/>
    <col min="5125" max="5125" width="55.140625" style="32" customWidth="1"/>
    <col min="5126" max="5376" width="9.140625" style="32"/>
    <col min="5377" max="5377" width="15.5703125" style="32" customWidth="1"/>
    <col min="5378" max="5378" width="13.85546875" style="32" customWidth="1"/>
    <col min="5379" max="5379" width="20.140625" style="32" customWidth="1"/>
    <col min="5380" max="5380" width="25.28515625" style="32" customWidth="1"/>
    <col min="5381" max="5381" width="55.140625" style="32" customWidth="1"/>
    <col min="5382" max="5632" width="9.140625" style="32"/>
    <col min="5633" max="5633" width="15.5703125" style="32" customWidth="1"/>
    <col min="5634" max="5634" width="13.85546875" style="32" customWidth="1"/>
    <col min="5635" max="5635" width="20.140625" style="32" customWidth="1"/>
    <col min="5636" max="5636" width="25.28515625" style="32" customWidth="1"/>
    <col min="5637" max="5637" width="55.140625" style="32" customWidth="1"/>
    <col min="5638" max="5888" width="9.140625" style="32"/>
    <col min="5889" max="5889" width="15.5703125" style="32" customWidth="1"/>
    <col min="5890" max="5890" width="13.85546875" style="32" customWidth="1"/>
    <col min="5891" max="5891" width="20.140625" style="32" customWidth="1"/>
    <col min="5892" max="5892" width="25.28515625" style="32" customWidth="1"/>
    <col min="5893" max="5893" width="55.140625" style="32" customWidth="1"/>
    <col min="5894" max="6144" width="9.140625" style="32"/>
    <col min="6145" max="6145" width="15.5703125" style="32" customWidth="1"/>
    <col min="6146" max="6146" width="13.85546875" style="32" customWidth="1"/>
    <col min="6147" max="6147" width="20.140625" style="32" customWidth="1"/>
    <col min="6148" max="6148" width="25.28515625" style="32" customWidth="1"/>
    <col min="6149" max="6149" width="55.140625" style="32" customWidth="1"/>
    <col min="6150" max="6400" width="9.140625" style="32"/>
    <col min="6401" max="6401" width="15.5703125" style="32" customWidth="1"/>
    <col min="6402" max="6402" width="13.85546875" style="32" customWidth="1"/>
    <col min="6403" max="6403" width="20.140625" style="32" customWidth="1"/>
    <col min="6404" max="6404" width="25.28515625" style="32" customWidth="1"/>
    <col min="6405" max="6405" width="55.140625" style="32" customWidth="1"/>
    <col min="6406" max="6656" width="9.140625" style="32"/>
    <col min="6657" max="6657" width="15.5703125" style="32" customWidth="1"/>
    <col min="6658" max="6658" width="13.85546875" style="32" customWidth="1"/>
    <col min="6659" max="6659" width="20.140625" style="32" customWidth="1"/>
    <col min="6660" max="6660" width="25.28515625" style="32" customWidth="1"/>
    <col min="6661" max="6661" width="55.140625" style="32" customWidth="1"/>
    <col min="6662" max="6912" width="9.140625" style="32"/>
    <col min="6913" max="6913" width="15.5703125" style="32" customWidth="1"/>
    <col min="6914" max="6914" width="13.85546875" style="32" customWidth="1"/>
    <col min="6915" max="6915" width="20.140625" style="32" customWidth="1"/>
    <col min="6916" max="6916" width="25.28515625" style="32" customWidth="1"/>
    <col min="6917" max="6917" width="55.140625" style="32" customWidth="1"/>
    <col min="6918" max="7168" width="9.140625" style="32"/>
    <col min="7169" max="7169" width="15.5703125" style="32" customWidth="1"/>
    <col min="7170" max="7170" width="13.85546875" style="32" customWidth="1"/>
    <col min="7171" max="7171" width="20.140625" style="32" customWidth="1"/>
    <col min="7172" max="7172" width="25.28515625" style="32" customWidth="1"/>
    <col min="7173" max="7173" width="55.140625" style="32" customWidth="1"/>
    <col min="7174" max="7424" width="9.140625" style="32"/>
    <col min="7425" max="7425" width="15.5703125" style="32" customWidth="1"/>
    <col min="7426" max="7426" width="13.85546875" style="32" customWidth="1"/>
    <col min="7427" max="7427" width="20.140625" style="32" customWidth="1"/>
    <col min="7428" max="7428" width="25.28515625" style="32" customWidth="1"/>
    <col min="7429" max="7429" width="55.140625" style="32" customWidth="1"/>
    <col min="7430" max="7680" width="9.140625" style="32"/>
    <col min="7681" max="7681" width="15.5703125" style="32" customWidth="1"/>
    <col min="7682" max="7682" width="13.85546875" style="32" customWidth="1"/>
    <col min="7683" max="7683" width="20.140625" style="32" customWidth="1"/>
    <col min="7684" max="7684" width="25.28515625" style="32" customWidth="1"/>
    <col min="7685" max="7685" width="55.140625" style="32" customWidth="1"/>
    <col min="7686" max="7936" width="9.140625" style="32"/>
    <col min="7937" max="7937" width="15.5703125" style="32" customWidth="1"/>
    <col min="7938" max="7938" width="13.85546875" style="32" customWidth="1"/>
    <col min="7939" max="7939" width="20.140625" style="32" customWidth="1"/>
    <col min="7940" max="7940" width="25.28515625" style="32" customWidth="1"/>
    <col min="7941" max="7941" width="55.140625" style="32" customWidth="1"/>
    <col min="7942" max="8192" width="9.140625" style="32"/>
    <col min="8193" max="8193" width="15.5703125" style="32" customWidth="1"/>
    <col min="8194" max="8194" width="13.85546875" style="32" customWidth="1"/>
    <col min="8195" max="8195" width="20.140625" style="32" customWidth="1"/>
    <col min="8196" max="8196" width="25.28515625" style="32" customWidth="1"/>
    <col min="8197" max="8197" width="55.140625" style="32" customWidth="1"/>
    <col min="8198" max="8448" width="9.140625" style="32"/>
    <col min="8449" max="8449" width="15.5703125" style="32" customWidth="1"/>
    <col min="8450" max="8450" width="13.85546875" style="32" customWidth="1"/>
    <col min="8451" max="8451" width="20.140625" style="32" customWidth="1"/>
    <col min="8452" max="8452" width="25.28515625" style="32" customWidth="1"/>
    <col min="8453" max="8453" width="55.140625" style="32" customWidth="1"/>
    <col min="8454" max="8704" width="9.140625" style="32"/>
    <col min="8705" max="8705" width="15.5703125" style="32" customWidth="1"/>
    <col min="8706" max="8706" width="13.85546875" style="32" customWidth="1"/>
    <col min="8707" max="8707" width="20.140625" style="32" customWidth="1"/>
    <col min="8708" max="8708" width="25.28515625" style="32" customWidth="1"/>
    <col min="8709" max="8709" width="55.140625" style="32" customWidth="1"/>
    <col min="8710" max="8960" width="9.140625" style="32"/>
    <col min="8961" max="8961" width="15.5703125" style="32" customWidth="1"/>
    <col min="8962" max="8962" width="13.85546875" style="32" customWidth="1"/>
    <col min="8963" max="8963" width="20.140625" style="32" customWidth="1"/>
    <col min="8964" max="8964" width="25.28515625" style="32" customWidth="1"/>
    <col min="8965" max="8965" width="55.140625" style="32" customWidth="1"/>
    <col min="8966" max="9216" width="9.140625" style="32"/>
    <col min="9217" max="9217" width="15.5703125" style="32" customWidth="1"/>
    <col min="9218" max="9218" width="13.85546875" style="32" customWidth="1"/>
    <col min="9219" max="9219" width="20.140625" style="32" customWidth="1"/>
    <col min="9220" max="9220" width="25.28515625" style="32" customWidth="1"/>
    <col min="9221" max="9221" width="55.140625" style="32" customWidth="1"/>
    <col min="9222" max="9472" width="9.140625" style="32"/>
    <col min="9473" max="9473" width="15.5703125" style="32" customWidth="1"/>
    <col min="9474" max="9474" width="13.85546875" style="32" customWidth="1"/>
    <col min="9475" max="9475" width="20.140625" style="32" customWidth="1"/>
    <col min="9476" max="9476" width="25.28515625" style="32" customWidth="1"/>
    <col min="9477" max="9477" width="55.140625" style="32" customWidth="1"/>
    <col min="9478" max="9728" width="9.140625" style="32"/>
    <col min="9729" max="9729" width="15.5703125" style="32" customWidth="1"/>
    <col min="9730" max="9730" width="13.85546875" style="32" customWidth="1"/>
    <col min="9731" max="9731" width="20.140625" style="32" customWidth="1"/>
    <col min="9732" max="9732" width="25.28515625" style="32" customWidth="1"/>
    <col min="9733" max="9733" width="55.140625" style="32" customWidth="1"/>
    <col min="9734" max="9984" width="9.140625" style="32"/>
    <col min="9985" max="9985" width="15.5703125" style="32" customWidth="1"/>
    <col min="9986" max="9986" width="13.85546875" style="32" customWidth="1"/>
    <col min="9987" max="9987" width="20.140625" style="32" customWidth="1"/>
    <col min="9988" max="9988" width="25.28515625" style="32" customWidth="1"/>
    <col min="9989" max="9989" width="55.140625" style="32" customWidth="1"/>
    <col min="9990" max="10240" width="9.140625" style="32"/>
    <col min="10241" max="10241" width="15.5703125" style="32" customWidth="1"/>
    <col min="10242" max="10242" width="13.85546875" style="32" customWidth="1"/>
    <col min="10243" max="10243" width="20.140625" style="32" customWidth="1"/>
    <col min="10244" max="10244" width="25.28515625" style="32" customWidth="1"/>
    <col min="10245" max="10245" width="55.140625" style="32" customWidth="1"/>
    <col min="10246" max="10496" width="9.140625" style="32"/>
    <col min="10497" max="10497" width="15.5703125" style="32" customWidth="1"/>
    <col min="10498" max="10498" width="13.85546875" style="32" customWidth="1"/>
    <col min="10499" max="10499" width="20.140625" style="32" customWidth="1"/>
    <col min="10500" max="10500" width="25.28515625" style="32" customWidth="1"/>
    <col min="10501" max="10501" width="55.140625" style="32" customWidth="1"/>
    <col min="10502" max="10752" width="9.140625" style="32"/>
    <col min="10753" max="10753" width="15.5703125" style="32" customWidth="1"/>
    <col min="10754" max="10754" width="13.85546875" style="32" customWidth="1"/>
    <col min="10755" max="10755" width="20.140625" style="32" customWidth="1"/>
    <col min="10756" max="10756" width="25.28515625" style="32" customWidth="1"/>
    <col min="10757" max="10757" width="55.140625" style="32" customWidth="1"/>
    <col min="10758" max="11008" width="9.140625" style="32"/>
    <col min="11009" max="11009" width="15.5703125" style="32" customWidth="1"/>
    <col min="11010" max="11010" width="13.85546875" style="32" customWidth="1"/>
    <col min="11011" max="11011" width="20.140625" style="32" customWidth="1"/>
    <col min="11012" max="11012" width="25.28515625" style="32" customWidth="1"/>
    <col min="11013" max="11013" width="55.140625" style="32" customWidth="1"/>
    <col min="11014" max="11264" width="9.140625" style="32"/>
    <col min="11265" max="11265" width="15.5703125" style="32" customWidth="1"/>
    <col min="11266" max="11266" width="13.85546875" style="32" customWidth="1"/>
    <col min="11267" max="11267" width="20.140625" style="32" customWidth="1"/>
    <col min="11268" max="11268" width="25.28515625" style="32" customWidth="1"/>
    <col min="11269" max="11269" width="55.140625" style="32" customWidth="1"/>
    <col min="11270" max="11520" width="9.140625" style="32"/>
    <col min="11521" max="11521" width="15.5703125" style="32" customWidth="1"/>
    <col min="11522" max="11522" width="13.85546875" style="32" customWidth="1"/>
    <col min="11523" max="11523" width="20.140625" style="32" customWidth="1"/>
    <col min="11524" max="11524" width="25.28515625" style="32" customWidth="1"/>
    <col min="11525" max="11525" width="55.140625" style="32" customWidth="1"/>
    <col min="11526" max="11776" width="9.140625" style="32"/>
    <col min="11777" max="11777" width="15.5703125" style="32" customWidth="1"/>
    <col min="11778" max="11778" width="13.85546875" style="32" customWidth="1"/>
    <col min="11779" max="11779" width="20.140625" style="32" customWidth="1"/>
    <col min="11780" max="11780" width="25.28515625" style="32" customWidth="1"/>
    <col min="11781" max="11781" width="55.140625" style="32" customWidth="1"/>
    <col min="11782" max="12032" width="9.140625" style="32"/>
    <col min="12033" max="12033" width="15.5703125" style="32" customWidth="1"/>
    <col min="12034" max="12034" width="13.85546875" style="32" customWidth="1"/>
    <col min="12035" max="12035" width="20.140625" style="32" customWidth="1"/>
    <col min="12036" max="12036" width="25.28515625" style="32" customWidth="1"/>
    <col min="12037" max="12037" width="55.140625" style="32" customWidth="1"/>
    <col min="12038" max="12288" width="9.140625" style="32"/>
    <col min="12289" max="12289" width="15.5703125" style="32" customWidth="1"/>
    <col min="12290" max="12290" width="13.85546875" style="32" customWidth="1"/>
    <col min="12291" max="12291" width="20.140625" style="32" customWidth="1"/>
    <col min="12292" max="12292" width="25.28515625" style="32" customWidth="1"/>
    <col min="12293" max="12293" width="55.140625" style="32" customWidth="1"/>
    <col min="12294" max="12544" width="9.140625" style="32"/>
    <col min="12545" max="12545" width="15.5703125" style="32" customWidth="1"/>
    <col min="12546" max="12546" width="13.85546875" style="32" customWidth="1"/>
    <col min="12547" max="12547" width="20.140625" style="32" customWidth="1"/>
    <col min="12548" max="12548" width="25.28515625" style="32" customWidth="1"/>
    <col min="12549" max="12549" width="55.140625" style="32" customWidth="1"/>
    <col min="12550" max="12800" width="9.140625" style="32"/>
    <col min="12801" max="12801" width="15.5703125" style="32" customWidth="1"/>
    <col min="12802" max="12802" width="13.85546875" style="32" customWidth="1"/>
    <col min="12803" max="12803" width="20.140625" style="32" customWidth="1"/>
    <col min="12804" max="12804" width="25.28515625" style="32" customWidth="1"/>
    <col min="12805" max="12805" width="55.140625" style="32" customWidth="1"/>
    <col min="12806" max="13056" width="9.140625" style="32"/>
    <col min="13057" max="13057" width="15.5703125" style="32" customWidth="1"/>
    <col min="13058" max="13058" width="13.85546875" style="32" customWidth="1"/>
    <col min="13059" max="13059" width="20.140625" style="32" customWidth="1"/>
    <col min="13060" max="13060" width="25.28515625" style="32" customWidth="1"/>
    <col min="13061" max="13061" width="55.140625" style="32" customWidth="1"/>
    <col min="13062" max="13312" width="9.140625" style="32"/>
    <col min="13313" max="13313" width="15.5703125" style="32" customWidth="1"/>
    <col min="13314" max="13314" width="13.85546875" style="32" customWidth="1"/>
    <col min="13315" max="13315" width="20.140625" style="32" customWidth="1"/>
    <col min="13316" max="13316" width="25.28515625" style="32" customWidth="1"/>
    <col min="13317" max="13317" width="55.140625" style="32" customWidth="1"/>
    <col min="13318" max="13568" width="9.140625" style="32"/>
    <col min="13569" max="13569" width="15.5703125" style="32" customWidth="1"/>
    <col min="13570" max="13570" width="13.85546875" style="32" customWidth="1"/>
    <col min="13571" max="13571" width="20.140625" style="32" customWidth="1"/>
    <col min="13572" max="13572" width="25.28515625" style="32" customWidth="1"/>
    <col min="13573" max="13573" width="55.140625" style="32" customWidth="1"/>
    <col min="13574" max="13824" width="9.140625" style="32"/>
    <col min="13825" max="13825" width="15.5703125" style="32" customWidth="1"/>
    <col min="13826" max="13826" width="13.85546875" style="32" customWidth="1"/>
    <col min="13827" max="13827" width="20.140625" style="32" customWidth="1"/>
    <col min="13828" max="13828" width="25.28515625" style="32" customWidth="1"/>
    <col min="13829" max="13829" width="55.140625" style="32" customWidth="1"/>
    <col min="13830" max="14080" width="9.140625" style="32"/>
    <col min="14081" max="14081" width="15.5703125" style="32" customWidth="1"/>
    <col min="14082" max="14082" width="13.85546875" style="32" customWidth="1"/>
    <col min="14083" max="14083" width="20.140625" style="32" customWidth="1"/>
    <col min="14084" max="14084" width="25.28515625" style="32" customWidth="1"/>
    <col min="14085" max="14085" width="55.140625" style="32" customWidth="1"/>
    <col min="14086" max="14336" width="9.140625" style="32"/>
    <col min="14337" max="14337" width="15.5703125" style="32" customWidth="1"/>
    <col min="14338" max="14338" width="13.85546875" style="32" customWidth="1"/>
    <col min="14339" max="14339" width="20.140625" style="32" customWidth="1"/>
    <col min="14340" max="14340" width="25.28515625" style="32" customWidth="1"/>
    <col min="14341" max="14341" width="55.140625" style="32" customWidth="1"/>
    <col min="14342" max="14592" width="9.140625" style="32"/>
    <col min="14593" max="14593" width="15.5703125" style="32" customWidth="1"/>
    <col min="14594" max="14594" width="13.85546875" style="32" customWidth="1"/>
    <col min="14595" max="14595" width="20.140625" style="32" customWidth="1"/>
    <col min="14596" max="14596" width="25.28515625" style="32" customWidth="1"/>
    <col min="14597" max="14597" width="55.140625" style="32" customWidth="1"/>
    <col min="14598" max="14848" width="9.140625" style="32"/>
    <col min="14849" max="14849" width="15.5703125" style="32" customWidth="1"/>
    <col min="14850" max="14850" width="13.85546875" style="32" customWidth="1"/>
    <col min="14851" max="14851" width="20.140625" style="32" customWidth="1"/>
    <col min="14852" max="14852" width="25.28515625" style="32" customWidth="1"/>
    <col min="14853" max="14853" width="55.140625" style="32" customWidth="1"/>
    <col min="14854" max="15104" width="9.140625" style="32"/>
    <col min="15105" max="15105" width="15.5703125" style="32" customWidth="1"/>
    <col min="15106" max="15106" width="13.85546875" style="32" customWidth="1"/>
    <col min="15107" max="15107" width="20.140625" style="32" customWidth="1"/>
    <col min="15108" max="15108" width="25.28515625" style="32" customWidth="1"/>
    <col min="15109" max="15109" width="55.140625" style="32" customWidth="1"/>
    <col min="15110" max="15360" width="9.140625" style="32"/>
    <col min="15361" max="15361" width="15.5703125" style="32" customWidth="1"/>
    <col min="15362" max="15362" width="13.85546875" style="32" customWidth="1"/>
    <col min="15363" max="15363" width="20.140625" style="32" customWidth="1"/>
    <col min="15364" max="15364" width="25.28515625" style="32" customWidth="1"/>
    <col min="15365" max="15365" width="55.140625" style="32" customWidth="1"/>
    <col min="15366" max="15616" width="9.140625" style="32"/>
    <col min="15617" max="15617" width="15.5703125" style="32" customWidth="1"/>
    <col min="15618" max="15618" width="13.85546875" style="32" customWidth="1"/>
    <col min="15619" max="15619" width="20.140625" style="32" customWidth="1"/>
    <col min="15620" max="15620" width="25.28515625" style="32" customWidth="1"/>
    <col min="15621" max="15621" width="55.140625" style="32" customWidth="1"/>
    <col min="15622" max="15872" width="9.140625" style="32"/>
    <col min="15873" max="15873" width="15.5703125" style="32" customWidth="1"/>
    <col min="15874" max="15874" width="13.85546875" style="32" customWidth="1"/>
    <col min="15875" max="15875" width="20.140625" style="32" customWidth="1"/>
    <col min="15876" max="15876" width="25.28515625" style="32" customWidth="1"/>
    <col min="15877" max="15877" width="55.140625" style="32" customWidth="1"/>
    <col min="15878" max="16128" width="9.140625" style="32"/>
    <col min="16129" max="16129" width="15.5703125" style="32" customWidth="1"/>
    <col min="16130" max="16130" width="13.85546875" style="32" customWidth="1"/>
    <col min="16131" max="16131" width="20.140625" style="32" customWidth="1"/>
    <col min="16132" max="16132" width="25.28515625" style="32" customWidth="1"/>
    <col min="16133" max="16133" width="55.140625" style="32" customWidth="1"/>
    <col min="16134" max="16384" width="9.140625" style="32"/>
  </cols>
  <sheetData>
    <row r="1" spans="1:12">
      <c r="A1" s="244"/>
      <c r="B1" s="244"/>
      <c r="C1" s="244"/>
      <c r="D1" s="244"/>
      <c r="E1" s="244"/>
    </row>
    <row r="2" spans="1:12">
      <c r="D2" s="255" t="s">
        <v>707</v>
      </c>
      <c r="E2" s="255"/>
    </row>
    <row r="3" spans="1:12">
      <c r="D3" s="255" t="s">
        <v>705</v>
      </c>
      <c r="E3" s="255"/>
    </row>
    <row r="4" spans="1:12">
      <c r="A4" s="216"/>
      <c r="B4" s="216"/>
      <c r="C4" s="216"/>
      <c r="D4" s="256" t="s">
        <v>709</v>
      </c>
      <c r="E4" s="256"/>
    </row>
    <row r="5" spans="1:12">
      <c r="A5" s="254"/>
      <c r="B5" s="254"/>
      <c r="C5" s="254"/>
      <c r="D5" s="254"/>
      <c r="E5" s="254"/>
    </row>
    <row r="6" spans="1:12">
      <c r="A6" s="244" t="s">
        <v>409</v>
      </c>
      <c r="B6" s="244"/>
      <c r="C6" s="244"/>
      <c r="D6" s="244"/>
      <c r="E6" s="244"/>
    </row>
    <row r="7" spans="1:12">
      <c r="A7" s="244" t="s">
        <v>656</v>
      </c>
      <c r="B7" s="244"/>
      <c r="C7" s="244"/>
      <c r="D7" s="244"/>
      <c r="E7" s="244"/>
    </row>
    <row r="8" spans="1:12" ht="18.75" customHeight="1">
      <c r="A8" s="33"/>
    </row>
    <row r="9" spans="1:12" hidden="1">
      <c r="A9" s="33"/>
    </row>
    <row r="10" spans="1:12">
      <c r="A10" s="245" t="s">
        <v>410</v>
      </c>
      <c r="B10" s="248" t="s">
        <v>411</v>
      </c>
      <c r="C10" s="251" t="s">
        <v>412</v>
      </c>
      <c r="D10" s="245" t="s">
        <v>413</v>
      </c>
      <c r="E10" s="245" t="s">
        <v>414</v>
      </c>
    </row>
    <row r="11" spans="1:12">
      <c r="A11" s="246"/>
      <c r="B11" s="249"/>
      <c r="C11" s="252"/>
      <c r="D11" s="246"/>
      <c r="E11" s="246"/>
    </row>
    <row r="12" spans="1:12">
      <c r="A12" s="247"/>
      <c r="B12" s="250"/>
      <c r="C12" s="253"/>
      <c r="D12" s="247"/>
      <c r="E12" s="247"/>
      <c r="F12" s="34"/>
      <c r="G12" s="34"/>
      <c r="H12" s="34"/>
      <c r="I12" s="34"/>
      <c r="J12" s="34"/>
      <c r="K12" s="34"/>
      <c r="L12" s="34"/>
    </row>
    <row r="13" spans="1:12">
      <c r="A13" s="35">
        <v>1</v>
      </c>
      <c r="B13" s="35">
        <v>2</v>
      </c>
      <c r="C13" s="36">
        <v>3</v>
      </c>
      <c r="D13" s="35">
        <v>4</v>
      </c>
      <c r="E13" s="35">
        <v>5</v>
      </c>
      <c r="F13" s="34"/>
      <c r="G13" s="34"/>
      <c r="H13" s="34"/>
      <c r="I13" s="34"/>
      <c r="J13" s="34"/>
      <c r="K13" s="34"/>
      <c r="L13" s="34"/>
    </row>
    <row r="14" spans="1:12" ht="56.25">
      <c r="A14" s="37">
        <v>42765</v>
      </c>
      <c r="B14" s="38" t="s">
        <v>622</v>
      </c>
      <c r="C14" s="105">
        <v>5</v>
      </c>
      <c r="D14" s="38" t="s">
        <v>415</v>
      </c>
      <c r="E14" s="39" t="s">
        <v>629</v>
      </c>
      <c r="F14" s="34"/>
      <c r="G14" s="34"/>
      <c r="H14" s="34"/>
      <c r="I14" s="34"/>
      <c r="J14" s="34"/>
      <c r="K14" s="34"/>
      <c r="L14" s="34"/>
    </row>
    <row r="15" spans="1:12" ht="37.5">
      <c r="A15" s="37">
        <v>42767</v>
      </c>
      <c r="B15" s="38" t="s">
        <v>623</v>
      </c>
      <c r="C15" s="105">
        <v>30.5</v>
      </c>
      <c r="D15" s="38" t="s">
        <v>415</v>
      </c>
      <c r="E15" s="39" t="s">
        <v>624</v>
      </c>
      <c r="F15" s="34"/>
      <c r="G15" s="34"/>
      <c r="H15" s="34"/>
      <c r="I15" s="34"/>
      <c r="J15" s="34"/>
      <c r="K15" s="34"/>
      <c r="L15" s="34"/>
    </row>
    <row r="16" spans="1:12" ht="37.5">
      <c r="A16" s="37">
        <v>42797</v>
      </c>
      <c r="B16" s="38" t="s">
        <v>625</v>
      </c>
      <c r="C16" s="105">
        <v>3</v>
      </c>
      <c r="D16" s="38" t="s">
        <v>415</v>
      </c>
      <c r="E16" s="39" t="s">
        <v>630</v>
      </c>
      <c r="F16" s="34"/>
      <c r="G16" s="34"/>
      <c r="H16" s="34"/>
      <c r="I16" s="34"/>
      <c r="J16" s="34"/>
      <c r="K16" s="34"/>
      <c r="L16" s="34"/>
    </row>
    <row r="17" spans="1:12" ht="75">
      <c r="A17" s="37">
        <v>42872</v>
      </c>
      <c r="B17" s="38" t="s">
        <v>626</v>
      </c>
      <c r="C17" s="105">
        <v>15</v>
      </c>
      <c r="D17" s="38" t="s">
        <v>415</v>
      </c>
      <c r="E17" s="39" t="s">
        <v>631</v>
      </c>
      <c r="F17" s="34"/>
      <c r="G17" s="34"/>
      <c r="H17" s="34"/>
      <c r="I17" s="34"/>
      <c r="J17" s="34"/>
      <c r="K17" s="34"/>
      <c r="L17" s="34"/>
    </row>
    <row r="18" spans="1:12" ht="56.25">
      <c r="A18" s="37">
        <v>42879</v>
      </c>
      <c r="B18" s="38" t="s">
        <v>627</v>
      </c>
      <c r="C18" s="105">
        <v>240</v>
      </c>
      <c r="D18" s="38" t="s">
        <v>415</v>
      </c>
      <c r="E18" s="39" t="s">
        <v>632</v>
      </c>
      <c r="F18" s="34"/>
      <c r="G18" s="34"/>
      <c r="H18" s="34"/>
      <c r="I18" s="34"/>
      <c r="J18" s="34"/>
      <c r="K18" s="34"/>
      <c r="L18" s="34"/>
    </row>
    <row r="19" spans="1:12" ht="56.25">
      <c r="A19" s="37">
        <v>42895</v>
      </c>
      <c r="B19" s="38" t="s">
        <v>628</v>
      </c>
      <c r="C19" s="105">
        <v>3</v>
      </c>
      <c r="D19" s="38" t="s">
        <v>415</v>
      </c>
      <c r="E19" s="39" t="s">
        <v>633</v>
      </c>
      <c r="F19" s="34"/>
      <c r="G19" s="34"/>
      <c r="H19" s="34"/>
      <c r="I19" s="34"/>
      <c r="J19" s="34"/>
      <c r="K19" s="34"/>
      <c r="L19" s="34"/>
    </row>
    <row r="20" spans="1:12" ht="56.25">
      <c r="A20" s="37">
        <v>42922</v>
      </c>
      <c r="B20" s="38" t="s">
        <v>636</v>
      </c>
      <c r="C20" s="105">
        <v>5</v>
      </c>
      <c r="D20" s="38" t="s">
        <v>415</v>
      </c>
      <c r="E20" s="39" t="s">
        <v>641</v>
      </c>
      <c r="F20" s="34"/>
      <c r="G20" s="34"/>
      <c r="H20" s="34"/>
      <c r="I20" s="34"/>
      <c r="J20" s="34"/>
      <c r="K20" s="34"/>
      <c r="L20" s="34"/>
    </row>
    <row r="21" spans="1:12" ht="37.5">
      <c r="A21" s="37">
        <v>42942</v>
      </c>
      <c r="B21" s="38" t="s">
        <v>634</v>
      </c>
      <c r="C21" s="105">
        <v>5</v>
      </c>
      <c r="D21" s="38" t="s">
        <v>415</v>
      </c>
      <c r="E21" s="39" t="s">
        <v>639</v>
      </c>
      <c r="F21" s="34"/>
      <c r="G21" s="34"/>
      <c r="H21" s="34"/>
      <c r="I21" s="34"/>
      <c r="J21" s="34"/>
      <c r="K21" s="34"/>
      <c r="L21" s="34"/>
    </row>
    <row r="22" spans="1:12" ht="56.25">
      <c r="A22" s="37">
        <v>42950</v>
      </c>
      <c r="B22" s="38" t="s">
        <v>635</v>
      </c>
      <c r="C22" s="105">
        <v>30</v>
      </c>
      <c r="D22" s="38" t="s">
        <v>415</v>
      </c>
      <c r="E22" s="39" t="s">
        <v>640</v>
      </c>
      <c r="F22" s="34"/>
      <c r="G22" s="34"/>
      <c r="H22" s="34"/>
      <c r="I22" s="34"/>
      <c r="J22" s="34"/>
      <c r="K22" s="34"/>
      <c r="L22" s="34"/>
    </row>
    <row r="23" spans="1:12" ht="75">
      <c r="A23" s="37">
        <v>42969</v>
      </c>
      <c r="B23" s="38" t="s">
        <v>637</v>
      </c>
      <c r="C23" s="105">
        <v>11</v>
      </c>
      <c r="D23" s="38" t="s">
        <v>415</v>
      </c>
      <c r="E23" s="39" t="s">
        <v>642</v>
      </c>
      <c r="F23" s="34"/>
      <c r="G23" s="34"/>
      <c r="H23" s="34"/>
      <c r="I23" s="34"/>
      <c r="J23" s="34"/>
      <c r="K23" s="34"/>
      <c r="L23" s="34"/>
    </row>
    <row r="24" spans="1:12" ht="75">
      <c r="A24" s="37">
        <v>43067</v>
      </c>
      <c r="B24" s="38" t="s">
        <v>657</v>
      </c>
      <c r="C24" s="105">
        <v>26.318999999999999</v>
      </c>
      <c r="D24" s="38" t="s">
        <v>415</v>
      </c>
      <c r="E24" s="39" t="s">
        <v>708</v>
      </c>
      <c r="F24" s="34"/>
      <c r="G24" s="34"/>
      <c r="H24" s="34"/>
      <c r="I24" s="34"/>
      <c r="J24" s="34"/>
      <c r="K24" s="34"/>
      <c r="L24" s="34"/>
    </row>
    <row r="25" spans="1:12" ht="75">
      <c r="A25" s="37">
        <v>43076</v>
      </c>
      <c r="B25" s="38" t="s">
        <v>658</v>
      </c>
      <c r="C25" s="105">
        <v>82</v>
      </c>
      <c r="D25" s="38" t="s">
        <v>415</v>
      </c>
      <c r="E25" s="39" t="s">
        <v>702</v>
      </c>
      <c r="F25" s="34"/>
      <c r="G25" s="34"/>
      <c r="H25" s="34"/>
      <c r="I25" s="34"/>
      <c r="J25" s="34"/>
      <c r="K25" s="34"/>
      <c r="L25" s="34"/>
    </row>
    <row r="26" spans="1:12" ht="112.5">
      <c r="A26" s="212">
        <v>43090</v>
      </c>
      <c r="B26" s="213" t="s">
        <v>703</v>
      </c>
      <c r="C26" s="105">
        <v>62.15</v>
      </c>
      <c r="D26" s="213" t="s">
        <v>415</v>
      </c>
      <c r="E26" s="214" t="s">
        <v>704</v>
      </c>
      <c r="F26" s="34"/>
      <c r="G26" s="34"/>
      <c r="H26" s="34"/>
      <c r="I26" s="34"/>
      <c r="J26" s="34"/>
      <c r="K26" s="34"/>
      <c r="L26" s="34"/>
    </row>
    <row r="27" spans="1:12">
      <c r="A27" s="242" t="s">
        <v>638</v>
      </c>
      <c r="B27" s="242"/>
      <c r="C27" s="40">
        <f>SUM(C14:C26)</f>
        <v>517.96900000000005</v>
      </c>
      <c r="D27" s="126"/>
      <c r="E27" s="41"/>
    </row>
    <row r="28" spans="1:12">
      <c r="A28" s="42"/>
      <c r="B28" s="42"/>
      <c r="C28" s="42"/>
      <c r="D28" s="42"/>
      <c r="E28" s="43"/>
    </row>
    <row r="29" spans="1:12">
      <c r="A29" s="243"/>
      <c r="B29" s="243"/>
      <c r="C29" s="44"/>
      <c r="D29" s="44"/>
      <c r="E29" s="45"/>
    </row>
    <row r="30" spans="1:12">
      <c r="A30" s="47"/>
      <c r="B30" s="127"/>
      <c r="C30" s="118"/>
      <c r="D30" s="44"/>
      <c r="E30" s="46"/>
    </row>
    <row r="31" spans="1:12">
      <c r="B31" s="44"/>
      <c r="C31" s="44"/>
      <c r="D31" s="44"/>
      <c r="E31" s="44"/>
    </row>
    <row r="32" spans="1:12">
      <c r="B32" s="44"/>
      <c r="C32" s="44"/>
      <c r="D32" s="44"/>
      <c r="E32" s="44"/>
    </row>
    <row r="34" spans="1:5">
      <c r="E34" s="46"/>
    </row>
    <row r="35" spans="1:5">
      <c r="A35" s="127"/>
      <c r="C35" s="44"/>
      <c r="D35" s="44"/>
      <c r="E35" s="45"/>
    </row>
    <row r="36" spans="1:5">
      <c r="A36" s="42"/>
      <c r="B36" s="42"/>
      <c r="C36" s="42"/>
      <c r="D36" s="42"/>
      <c r="E36" s="43"/>
    </row>
    <row r="37" spans="1:5">
      <c r="A37" s="42"/>
      <c r="B37" s="42"/>
      <c r="C37" s="42"/>
      <c r="D37" s="42"/>
      <c r="E37" s="43"/>
    </row>
    <row r="38" spans="1:5">
      <c r="A38" s="42"/>
      <c r="B38" s="42"/>
      <c r="C38" s="42"/>
      <c r="D38" s="42"/>
      <c r="E38" s="43"/>
    </row>
    <row r="39" spans="1:5">
      <c r="A39" s="42"/>
      <c r="B39" s="42"/>
      <c r="C39" s="42"/>
      <c r="D39" s="42"/>
      <c r="E39" s="43"/>
    </row>
    <row r="40" spans="1:5">
      <c r="A40" s="42"/>
      <c r="B40" s="42"/>
      <c r="C40" s="42"/>
      <c r="D40" s="42"/>
      <c r="E40" s="43"/>
    </row>
    <row r="41" spans="1:5">
      <c r="A41" s="42"/>
      <c r="B41" s="42"/>
      <c r="C41" s="42"/>
      <c r="D41" s="42"/>
      <c r="E41" s="43"/>
    </row>
    <row r="42" spans="1:5">
      <c r="A42" s="42"/>
      <c r="B42" s="42"/>
      <c r="C42" s="42"/>
      <c r="D42" s="42"/>
      <c r="E42" s="43"/>
    </row>
    <row r="43" spans="1:5">
      <c r="A43" s="34"/>
      <c r="B43" s="34"/>
      <c r="C43" s="34"/>
      <c r="D43" s="34"/>
      <c r="E43" s="34"/>
    </row>
  </sheetData>
  <mergeCells count="14">
    <mergeCell ref="A27:B27"/>
    <mergeCell ref="A29:B29"/>
    <mergeCell ref="A1:E1"/>
    <mergeCell ref="A6:E6"/>
    <mergeCell ref="A7:E7"/>
    <mergeCell ref="A10:A12"/>
    <mergeCell ref="B10:B12"/>
    <mergeCell ref="C10:C12"/>
    <mergeCell ref="D10:D12"/>
    <mergeCell ref="E10:E12"/>
    <mergeCell ref="A5:E5"/>
    <mergeCell ref="D2:E2"/>
    <mergeCell ref="D3:E3"/>
    <mergeCell ref="D4:E4"/>
  </mergeCells>
  <pageMargins left="0.45" right="0.43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источники</vt:lpstr>
      <vt:lpstr>доходы</vt:lpstr>
      <vt:lpstr>функц</vt:lpstr>
      <vt:lpstr>ВЕДОМСТВ</vt:lpstr>
      <vt:lpstr>муниц прогр</vt:lpstr>
      <vt:lpstr>резервный фонд</vt:lpstr>
      <vt:lpstr>ВЕДОМСТВ!Заголовки_для_печати</vt:lpstr>
      <vt:lpstr>доходы!Заголовки_для_печати</vt:lpstr>
      <vt:lpstr>'муниц прогр'!Заголовки_для_печати</vt:lpstr>
      <vt:lpstr>функц!Заголовки_для_печати</vt:lpstr>
      <vt:lpstr>ВЕДОМСТВ!Область_печати</vt:lpstr>
      <vt:lpstr>доходы!Область_печати</vt:lpstr>
      <vt:lpstr>источники!Область_печати</vt:lpstr>
      <vt:lpstr>'муниц прогр'!Область_печати</vt:lpstr>
      <vt:lpstr>'резервный фонд'!Область_печати</vt:lpstr>
      <vt:lpstr>функц!Область_печати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uh096</cp:lastModifiedBy>
  <cp:lastPrinted>2018-04-05T02:03:25Z</cp:lastPrinted>
  <dcterms:created xsi:type="dcterms:W3CDTF">2016-04-22T05:42:47Z</dcterms:created>
  <dcterms:modified xsi:type="dcterms:W3CDTF">2018-06-21T02:06:24Z</dcterms:modified>
</cp:coreProperties>
</file>